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0" yWindow="90" windowWidth="28755" windowHeight="12585"/>
  </bookViews>
  <sheets>
    <sheet name="Sheet1" sheetId="1" r:id="rId1"/>
    <sheet name="Sheet2" sheetId="2" r:id="rId2"/>
    <sheet name="Sheet3" sheetId="3" r:id="rId3"/>
  </sheets>
  <calcPr calcId="125725"/>
</workbook>
</file>

<file path=xl/calcChain.xml><?xml version="1.0" encoding="utf-8"?>
<calcChain xmlns="http://schemas.openxmlformats.org/spreadsheetml/2006/main">
  <c r="Y39" i="1"/>
  <c r="Y34"/>
  <c r="AP1"/>
  <c r="AP54"/>
  <c r="K54"/>
  <c r="P28"/>
  <c r="P27"/>
  <c r="P26"/>
  <c r="P25"/>
  <c r="P24"/>
  <c r="P23"/>
  <c r="P22"/>
  <c r="P21"/>
  <c r="P20"/>
  <c r="P19"/>
  <c r="P18"/>
  <c r="P17"/>
  <c r="P16"/>
  <c r="P15"/>
  <c r="P14"/>
  <c r="P13"/>
  <c r="P12"/>
  <c r="P11"/>
  <c r="G28"/>
  <c r="G27"/>
  <c r="G26"/>
  <c r="G25"/>
  <c r="G24"/>
  <c r="G23"/>
  <c r="G22"/>
  <c r="G21"/>
  <c r="G20"/>
  <c r="G19"/>
  <c r="G18"/>
  <c r="G17"/>
  <c r="G16"/>
  <c r="G15"/>
  <c r="G14"/>
  <c r="G13"/>
  <c r="G12"/>
  <c r="G11"/>
  <c r="AA12" l="1"/>
  <c r="T17"/>
  <c r="R16" s="1"/>
  <c r="T25"/>
  <c r="R25" s="1"/>
  <c r="AA20"/>
  <c r="Y20" s="1"/>
  <c r="AA28"/>
  <c r="Y28" s="1"/>
  <c r="AA14"/>
  <c r="AA18"/>
  <c r="AA22"/>
  <c r="Y22" s="1"/>
  <c r="AA26"/>
  <c r="Y26" s="1"/>
  <c r="AA16"/>
  <c r="Y17" s="1"/>
  <c r="AA24"/>
  <c r="Y24" s="1"/>
  <c r="T13"/>
  <c r="T21"/>
  <c r="R21" s="1"/>
  <c r="T11"/>
  <c r="T15"/>
  <c r="T19"/>
  <c r="R19" s="1"/>
  <c r="Y36" s="1"/>
  <c r="T23"/>
  <c r="R23" s="1"/>
  <c r="T27"/>
  <c r="R27" s="1"/>
  <c r="Y40" l="1"/>
  <c r="Y35"/>
  <c r="Z21"/>
  <c r="S12"/>
  <c r="Z13"/>
  <c r="S16"/>
  <c r="Z17"/>
  <c r="Z26"/>
  <c r="S25"/>
  <c r="Y13"/>
  <c r="R12"/>
  <c r="S20"/>
  <c r="A92" l="1"/>
  <c r="Y92"/>
  <c r="Y37"/>
  <c r="I92" l="1"/>
  <c r="S92"/>
</calcChain>
</file>

<file path=xl/sharedStrings.xml><?xml version="1.0" encoding="utf-8"?>
<sst xmlns="http://schemas.openxmlformats.org/spreadsheetml/2006/main" count="136" uniqueCount="82">
  <si>
    <t>Hybrid</t>
  </si>
  <si>
    <t>% Moisture</t>
  </si>
  <si>
    <t>Test Weight</t>
  </si>
  <si>
    <t>32B10</t>
  </si>
  <si>
    <t>No Manure w/ Cover Crop</t>
  </si>
  <si>
    <t>Manure w/ Cover Crop</t>
  </si>
  <si>
    <t>No Manure No Cover Crop</t>
  </si>
  <si>
    <t>Manure No Cover Crop</t>
  </si>
  <si>
    <t>Key</t>
  </si>
  <si>
    <t>Average Bushels/Acre</t>
  </si>
  <si>
    <t>Harvested</t>
  </si>
  <si>
    <t xml:space="preserve">     Rows</t>
  </si>
  <si>
    <t>of Rows</t>
  </si>
  <si>
    <t>Length</t>
  </si>
  <si>
    <t>Acres</t>
  </si>
  <si>
    <t>Weight</t>
  </si>
  <si>
    <t xml:space="preserve">Harvest </t>
  </si>
  <si>
    <t>15.5% Moisture</t>
  </si>
  <si>
    <t>of nitrogen early in the season….possibly negatively affecting yield.</t>
  </si>
  <si>
    <t>Another observation was high western rootworm beetle pressures…estimated 10 beetles per plant, causing silk clipping during pollination.  No lodged corn was noticed from rootworm feeding.</t>
  </si>
  <si>
    <t>#</t>
  </si>
  <si>
    <t>@</t>
  </si>
  <si>
    <t>Dry Grain Weight</t>
  </si>
  <si>
    <t>Replications</t>
  </si>
  <si>
    <t>Manure vs</t>
  </si>
  <si>
    <t>No Manure,</t>
  </si>
  <si>
    <t>Cover Crop</t>
  </si>
  <si>
    <t xml:space="preserve">vs    No </t>
  </si>
  <si>
    <t>Ave Yield</t>
  </si>
  <si>
    <t>Manure</t>
  </si>
  <si>
    <t xml:space="preserve">vs </t>
  </si>
  <si>
    <t>No</t>
  </si>
  <si>
    <t>Yield @ 15.5% Moisture</t>
  </si>
  <si>
    <t>1st Tower</t>
  </si>
  <si>
    <t>2nd Tower</t>
  </si>
  <si>
    <t>Entry</t>
  </si>
  <si>
    <t>Dec 2010 strips of 25 tons cattle feedlot manure and no manure were spread, along with strips with and without wheat as a cover crop, seeded in Nov 2010.</t>
  </si>
  <si>
    <t>Overall Non Manured Yields all Strips</t>
  </si>
  <si>
    <t>Overall Manured Yields all Strips</t>
  </si>
  <si>
    <t>It was observed that the corn was more chlorotic in the strips where the 10" wheat cover crop had been growing prior to planting, suggesting that the wheat had used soil nitrate, causing the corn plant to be short</t>
  </si>
  <si>
    <t>Observations:</t>
  </si>
  <si>
    <t>Hypothesis:</t>
  </si>
  <si>
    <t>Results:</t>
  </si>
  <si>
    <t>Conclusion:</t>
  </si>
  <si>
    <t>Weed Comparisons in the Plot.</t>
  </si>
  <si>
    <t>Waterhemp and foxtail grass are the primary weeds across the field.</t>
  </si>
  <si>
    <t>Left side is 25 ton Manure with No Cover Crop, and right side is No Manure with Wheat Cover Crop</t>
  </si>
  <si>
    <t xml:space="preserve">Left side is No Manure with Wheat Cover Crop, and right side is 25 ton Manure with No Cover Crop </t>
  </si>
  <si>
    <t>Weed pressures were nearly the same between manured and non manured</t>
  </si>
  <si>
    <t xml:space="preserve"> strips, as well as between having and not having the wheat cover crop.</t>
  </si>
  <si>
    <t>seed between the manured and non manured strips.</t>
  </si>
  <si>
    <t>Discing seemed to have germinated about the same amount of weed</t>
  </si>
  <si>
    <t>The manure  did not appear to increased weed pressures, except some</t>
  </si>
  <si>
    <t xml:space="preserve"> kochia, which was removed with the discing prior to planting corn.</t>
  </si>
  <si>
    <t>Yield in Bushel/Acre</t>
  </si>
  <si>
    <t>25 Ton Manure/No Cover Crop</t>
  </si>
  <si>
    <t>No Manure/No Cover Crop</t>
  </si>
  <si>
    <t>No Manure/With Cover Crop</t>
  </si>
  <si>
    <t>25 Ton Manure/ With Cover Crop</t>
  </si>
  <si>
    <t>2011 Hardy Organic White Corn Manure Trial</t>
  </si>
  <si>
    <t>bu/acre Manure No Cover Crop</t>
  </si>
  <si>
    <t>bu/acre No Manure w/ Cover Crop</t>
  </si>
  <si>
    <t>The expectation for this trial is that 25 tons manure applied in Dec 2010 would increase organic corn yields in 2011 cropping season.</t>
  </si>
  <si>
    <t>Overall White Corn Yields were  better where 25 tons cattle manure was applied as compared to the unmanured strips, with a 7.8 bushel yield advantage, or 7.2% yield advantage where manured.</t>
  </si>
  <si>
    <t>7.8 bushels at $11.00 per bushel is $85.80 increase gross income per acre.  Manure cost was $141.00 per acre.  The manure was not paid off in the first year in this trial by the increased corn yield.</t>
  </si>
  <si>
    <t>There was a 7.8 bu per acre yield increase overall where 25 ton manure was spread as compared to no manure, when averaging all strips in the trial.</t>
  </si>
  <si>
    <t>121.99 bu</t>
  </si>
  <si>
    <t>115.73 bu</t>
  </si>
  <si>
    <t>103.93 bu</t>
  </si>
  <si>
    <t>92.51 bu</t>
  </si>
  <si>
    <t>Where there was a 10" wheat cover crop, yields were 11.42 bushels per acre better where 25 tons manure was spread, compared to no manure.</t>
  </si>
  <si>
    <t>However, where there was No Cover crop, the 25 ton Manured strip was 6.26 bushels per acre less yield as compared to the non Manured strip.</t>
  </si>
  <si>
    <t>There was a 23.22 bushel increase per acre where 25 ton manure was spread without the wheat cover crop, as compared to no manure with the wheat cover crop.</t>
  </si>
  <si>
    <t>Manure With Cover Crop, North side of Test Plot.</t>
  </si>
  <si>
    <t>No Manure With Cover Crop Picture 15, Entry #1,2,3 &amp; 4.</t>
  </si>
  <si>
    <t>Manure With Cover Crop Picture 14, Entry #5,6,7 &amp; 8.</t>
  </si>
  <si>
    <t>No Manure No Cover Crop Picture 12, Entry #9 &amp; 10.</t>
  </si>
  <si>
    <t>No Manure With Cover Crop Picture 9, Entry #11 &amp; 12.</t>
  </si>
  <si>
    <t>Manure No Cover Crop Picture 7, Entry #13 &amp; 14.</t>
  </si>
  <si>
    <t>Manure With Cover Crop Picture 5, Entry #15 &amp; 16.</t>
  </si>
  <si>
    <t>Manure No Cover Crop Picture 3, Entry #17 &amp; 18.</t>
  </si>
  <si>
    <t>Stratton Nebraska</t>
  </si>
</sst>
</file>

<file path=xl/styles.xml><?xml version="1.0" encoding="utf-8"?>
<styleSheet xmlns="http://schemas.openxmlformats.org/spreadsheetml/2006/main">
  <fonts count="10">
    <font>
      <sz val="11"/>
      <color theme="1"/>
      <name val="Calibri"/>
      <family val="2"/>
      <scheme val="minor"/>
    </font>
    <font>
      <sz val="18"/>
      <color theme="1"/>
      <name val="Calibri"/>
      <family val="2"/>
      <scheme val="minor"/>
    </font>
    <font>
      <b/>
      <sz val="18"/>
      <color theme="1"/>
      <name val="Calibri"/>
      <family val="2"/>
      <scheme val="minor"/>
    </font>
    <font>
      <sz val="18"/>
      <color theme="1" tint="0.499984740745262"/>
      <name val="Calibri"/>
      <family val="2"/>
      <scheme val="minor"/>
    </font>
    <font>
      <b/>
      <sz val="24"/>
      <color theme="1"/>
      <name val="Calibri"/>
      <family val="2"/>
      <scheme val="minor"/>
    </font>
    <font>
      <b/>
      <sz val="36"/>
      <color theme="1"/>
      <name val="Calibri"/>
      <family val="2"/>
      <scheme val="minor"/>
    </font>
    <font>
      <b/>
      <sz val="22"/>
      <color theme="1"/>
      <name val="Calibri"/>
      <family val="2"/>
      <scheme val="minor"/>
    </font>
    <font>
      <sz val="20"/>
      <color theme="1"/>
      <name val="Calibri"/>
      <family val="2"/>
      <scheme val="minor"/>
    </font>
    <font>
      <sz val="15"/>
      <color theme="1"/>
      <name val="Calibri"/>
      <family val="2"/>
      <scheme val="minor"/>
    </font>
    <font>
      <b/>
      <sz val="12"/>
      <color theme="1"/>
      <name val="Calibri"/>
      <family val="2"/>
      <scheme val="minor"/>
    </font>
  </fonts>
  <fills count="9">
    <fill>
      <patternFill patternType="none"/>
    </fill>
    <fill>
      <patternFill patternType="gray125"/>
    </fill>
    <fill>
      <patternFill patternType="solid">
        <fgColor theme="2" tint="-0.249977111117893"/>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rgb="FFC00000"/>
        <bgColor indexed="64"/>
      </patternFill>
    </fill>
  </fills>
  <borders count="9">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1">
    <xf numFmtId="0" fontId="0" fillId="0" borderId="0"/>
  </cellStyleXfs>
  <cellXfs count="97">
    <xf numFmtId="0" fontId="0" fillId="0" borderId="0" xfId="0"/>
    <xf numFmtId="0" fontId="1" fillId="0" borderId="0" xfId="0" applyFont="1"/>
    <xf numFmtId="2" fontId="1" fillId="5" borderId="0" xfId="0" applyNumberFormat="1" applyFont="1" applyFill="1"/>
    <xf numFmtId="0" fontId="1" fillId="0" borderId="0" xfId="0" applyFont="1" applyFill="1"/>
    <xf numFmtId="2" fontId="1" fillId="4" borderId="0" xfId="0" applyNumberFormat="1" applyFont="1" applyFill="1"/>
    <xf numFmtId="2" fontId="1" fillId="3" borderId="0" xfId="0" applyNumberFormat="1" applyFont="1" applyFill="1"/>
    <xf numFmtId="0" fontId="1" fillId="0" borderId="1" xfId="0" applyFont="1" applyBorder="1" applyAlignment="1">
      <alignment horizontal="center"/>
    </xf>
    <xf numFmtId="0" fontId="1" fillId="0" borderId="1" xfId="0" applyFont="1" applyBorder="1"/>
    <xf numFmtId="0" fontId="1" fillId="0" borderId="2" xfId="0" applyFont="1" applyBorder="1"/>
    <xf numFmtId="0" fontId="1" fillId="0" borderId="3" xfId="0" applyFont="1" applyBorder="1"/>
    <xf numFmtId="0" fontId="1" fillId="0" borderId="4" xfId="0" applyFont="1" applyBorder="1" applyAlignment="1">
      <alignment horizontal="center"/>
    </xf>
    <xf numFmtId="0" fontId="1" fillId="0" borderId="0" xfId="0" applyFont="1" applyBorder="1"/>
    <xf numFmtId="0" fontId="1" fillId="0" borderId="4" xfId="0" applyFont="1" applyBorder="1"/>
    <xf numFmtId="0" fontId="1" fillId="0" borderId="0" xfId="0" applyFont="1" applyFill="1" applyBorder="1"/>
    <xf numFmtId="0" fontId="1" fillId="0" borderId="5" xfId="0" applyFont="1" applyBorder="1"/>
    <xf numFmtId="2" fontId="3" fillId="0" borderId="0" xfId="0" applyNumberFormat="1" applyFont="1" applyBorder="1"/>
    <xf numFmtId="0" fontId="2" fillId="0" borderId="0" xfId="0" applyFont="1" applyBorder="1"/>
    <xf numFmtId="0" fontId="3" fillId="0" borderId="0" xfId="0" applyFont="1" applyBorder="1"/>
    <xf numFmtId="0" fontId="1" fillId="2" borderId="4" xfId="0" applyFont="1" applyFill="1" applyBorder="1" applyAlignment="1">
      <alignment horizontal="center"/>
    </xf>
    <xf numFmtId="0" fontId="1" fillId="2" borderId="0" xfId="0" applyFont="1" applyFill="1" applyBorder="1"/>
    <xf numFmtId="0" fontId="1" fillId="2" borderId="4" xfId="0" applyFont="1" applyFill="1" applyBorder="1"/>
    <xf numFmtId="0" fontId="3" fillId="2" borderId="0" xfId="0" applyFont="1" applyFill="1" applyBorder="1"/>
    <xf numFmtId="0" fontId="1" fillId="2" borderId="5" xfId="0" applyFont="1" applyFill="1" applyBorder="1"/>
    <xf numFmtId="2" fontId="3" fillId="2" borderId="0" xfId="0" applyNumberFormat="1" applyFont="1" applyFill="1" applyBorder="1"/>
    <xf numFmtId="0" fontId="1" fillId="0" borderId="6" xfId="0" applyFont="1" applyBorder="1"/>
    <xf numFmtId="0" fontId="1" fillId="0" borderId="7" xfId="0" applyFont="1" applyBorder="1"/>
    <xf numFmtId="0" fontId="1" fillId="0" borderId="8" xfId="0" applyFont="1" applyBorder="1"/>
    <xf numFmtId="0" fontId="4" fillId="0" borderId="0" xfId="0" applyFont="1"/>
    <xf numFmtId="0" fontId="1" fillId="0" borderId="4" xfId="0" applyFont="1" applyBorder="1" applyAlignment="1">
      <alignment horizontal="right"/>
    </xf>
    <xf numFmtId="0" fontId="1" fillId="2" borderId="4" xfId="0" applyFont="1" applyFill="1" applyBorder="1" applyAlignment="1">
      <alignment horizontal="right"/>
    </xf>
    <xf numFmtId="0" fontId="2" fillId="0" borderId="1" xfId="0" applyFont="1" applyBorder="1" applyAlignment="1">
      <alignment horizontal="center"/>
    </xf>
    <xf numFmtId="0" fontId="2" fillId="0" borderId="1" xfId="0" applyFont="1" applyBorder="1"/>
    <xf numFmtId="0" fontId="2" fillId="0" borderId="2" xfId="0" applyFont="1" applyBorder="1"/>
    <xf numFmtId="0" fontId="2" fillId="0" borderId="6" xfId="0" applyFont="1" applyBorder="1" applyAlignment="1">
      <alignment horizontal="center"/>
    </xf>
    <xf numFmtId="0" fontId="2" fillId="0" borderId="7" xfId="0" applyFont="1" applyBorder="1"/>
    <xf numFmtId="0" fontId="2" fillId="0" borderId="6" xfId="0" applyFont="1" applyBorder="1"/>
    <xf numFmtId="0" fontId="5" fillId="0" borderId="0" xfId="0" applyFont="1"/>
    <xf numFmtId="0" fontId="0" fillId="0" borderId="3" xfId="0" applyBorder="1"/>
    <xf numFmtId="0" fontId="0" fillId="0" borderId="5" xfId="0" applyBorder="1"/>
    <xf numFmtId="0" fontId="0" fillId="0" borderId="8" xfId="0" applyBorder="1"/>
    <xf numFmtId="0" fontId="0" fillId="2" borderId="5" xfId="0" applyFill="1" applyBorder="1"/>
    <xf numFmtId="0" fontId="1" fillId="6" borderId="0" xfId="0" applyFont="1" applyFill="1" applyBorder="1"/>
    <xf numFmtId="0" fontId="0" fillId="6" borderId="5" xfId="0" applyFill="1" applyBorder="1"/>
    <xf numFmtId="2" fontId="2" fillId="0" borderId="0" xfId="0" applyNumberFormat="1" applyFont="1" applyBorder="1" applyAlignment="1">
      <alignment horizontal="center"/>
    </xf>
    <xf numFmtId="0" fontId="1" fillId="6" borderId="5" xfId="0" applyFont="1" applyFill="1" applyBorder="1"/>
    <xf numFmtId="2" fontId="2" fillId="3" borderId="4" xfId="0" applyNumberFormat="1" applyFont="1" applyFill="1" applyBorder="1"/>
    <xf numFmtId="0" fontId="1" fillId="0" borderId="5" xfId="0" applyFont="1" applyFill="1" applyBorder="1"/>
    <xf numFmtId="0" fontId="2" fillId="0" borderId="4" xfId="0" applyFont="1" applyBorder="1"/>
    <xf numFmtId="2" fontId="2" fillId="2" borderId="4" xfId="0" applyNumberFormat="1" applyFont="1" applyFill="1" applyBorder="1"/>
    <xf numFmtId="2" fontId="2" fillId="2" borderId="0" xfId="0" applyNumberFormat="1" applyFont="1" applyFill="1" applyBorder="1" applyAlignment="1">
      <alignment horizontal="center"/>
    </xf>
    <xf numFmtId="0" fontId="2" fillId="2" borderId="4" xfId="0" applyFont="1" applyFill="1" applyBorder="1"/>
    <xf numFmtId="2" fontId="2" fillId="4" borderId="4" xfId="0" applyNumberFormat="1" applyFont="1" applyFill="1" applyBorder="1"/>
    <xf numFmtId="0" fontId="2" fillId="0" borderId="4" xfId="0" applyFont="1" applyFill="1" applyBorder="1"/>
    <xf numFmtId="2" fontId="2" fillId="5" borderId="4" xfId="0" applyNumberFormat="1" applyFont="1" applyFill="1" applyBorder="1"/>
    <xf numFmtId="2" fontId="1" fillId="2" borderId="0" xfId="0" applyNumberFormat="1" applyFont="1" applyFill="1" applyBorder="1" applyAlignment="1">
      <alignment horizontal="center"/>
    </xf>
    <xf numFmtId="0" fontId="1" fillId="0" borderId="4" xfId="0" applyFont="1" applyFill="1" applyBorder="1"/>
    <xf numFmtId="0" fontId="2" fillId="0" borderId="4" xfId="0" applyFont="1" applyBorder="1" applyAlignment="1">
      <alignment horizontal="center"/>
    </xf>
    <xf numFmtId="0" fontId="2" fillId="0" borderId="4" xfId="0" applyFont="1" applyBorder="1" applyAlignment="1"/>
    <xf numFmtId="0" fontId="0" fillId="0" borderId="0" xfId="0" applyBorder="1" applyAlignment="1"/>
    <xf numFmtId="0" fontId="2" fillId="0" borderId="2" xfId="0" applyFont="1" applyBorder="1" applyAlignment="1">
      <alignment horizontal="center"/>
    </xf>
    <xf numFmtId="0" fontId="2" fillId="0" borderId="0" xfId="0" applyFont="1" applyBorder="1" applyAlignment="1">
      <alignment horizontal="center"/>
    </xf>
    <xf numFmtId="0" fontId="2" fillId="0" borderId="7" xfId="0" applyFont="1" applyBorder="1" applyAlignment="1">
      <alignment horizontal="center"/>
    </xf>
    <xf numFmtId="2" fontId="1" fillId="0" borderId="0" xfId="0" applyNumberFormat="1" applyFont="1" applyFill="1"/>
    <xf numFmtId="4" fontId="1" fillId="0" borderId="0" xfId="0" applyNumberFormat="1" applyFont="1"/>
    <xf numFmtId="0" fontId="6" fillId="0" borderId="0" xfId="0" applyFont="1"/>
    <xf numFmtId="2" fontId="2" fillId="7" borderId="4" xfId="0" applyNumberFormat="1" applyFont="1" applyFill="1" applyBorder="1"/>
    <xf numFmtId="2" fontId="1" fillId="7" borderId="0" xfId="0" applyNumberFormat="1" applyFont="1" applyFill="1"/>
    <xf numFmtId="0" fontId="7" fillId="0" borderId="0" xfId="0" applyFont="1"/>
    <xf numFmtId="0" fontId="8" fillId="0" borderId="0" xfId="0" applyFont="1"/>
    <xf numFmtId="0" fontId="0" fillId="5" borderId="0" xfId="0" applyFill="1"/>
    <xf numFmtId="0" fontId="0" fillId="3" borderId="0" xfId="0" applyFill="1"/>
    <xf numFmtId="0" fontId="0" fillId="0" borderId="0" xfId="0" applyFill="1" applyBorder="1"/>
    <xf numFmtId="0" fontId="0" fillId="0" borderId="2" xfId="0" applyFill="1" applyBorder="1"/>
    <xf numFmtId="0" fontId="1" fillId="3" borderId="0" xfId="0" applyFont="1" applyFill="1"/>
    <xf numFmtId="2" fontId="7" fillId="5" borderId="0" xfId="0" applyNumberFormat="1" applyFont="1" applyFill="1"/>
    <xf numFmtId="0" fontId="1" fillId="5" borderId="0" xfId="0" applyFont="1" applyFill="1"/>
    <xf numFmtId="2" fontId="7" fillId="3" borderId="0" xfId="0" applyNumberFormat="1" applyFont="1" applyFill="1"/>
    <xf numFmtId="0" fontId="7" fillId="0" borderId="4" xfId="0" applyFont="1" applyBorder="1"/>
    <xf numFmtId="0" fontId="7" fillId="0" borderId="0" xfId="0" applyFont="1" applyBorder="1"/>
    <xf numFmtId="0" fontId="7" fillId="0" borderId="0" xfId="0" applyFont="1" applyFill="1" applyBorder="1"/>
    <xf numFmtId="0" fontId="7" fillId="4" borderId="0" xfId="0" applyFont="1" applyFill="1" applyBorder="1"/>
    <xf numFmtId="0" fontId="7" fillId="5" borderId="0" xfId="0" applyFont="1" applyFill="1" applyBorder="1"/>
    <xf numFmtId="0" fontId="7" fillId="7" borderId="0" xfId="0" applyFont="1" applyFill="1" applyBorder="1"/>
    <xf numFmtId="0" fontId="7" fillId="3" borderId="0" xfId="0" applyFont="1" applyFill="1" applyBorder="1"/>
    <xf numFmtId="0" fontId="7" fillId="0" borderId="6" xfId="0" applyFont="1" applyBorder="1"/>
    <xf numFmtId="0" fontId="7" fillId="0" borderId="7" xfId="0" applyFont="1" applyBorder="1"/>
    <xf numFmtId="0" fontId="7" fillId="7" borderId="0" xfId="0" applyFont="1" applyFill="1"/>
    <xf numFmtId="0" fontId="7" fillId="8" borderId="2" xfId="0" applyFont="1" applyFill="1" applyBorder="1"/>
    <xf numFmtId="0" fontId="0" fillId="0" borderId="2" xfId="0" applyBorder="1"/>
    <xf numFmtId="0" fontId="7" fillId="4" borderId="2" xfId="0" applyFont="1" applyFill="1" applyBorder="1"/>
    <xf numFmtId="0" fontId="7" fillId="0" borderId="2" xfId="0" applyFont="1" applyFill="1" applyBorder="1"/>
    <xf numFmtId="0" fontId="7" fillId="7" borderId="2" xfId="0" applyFont="1" applyFill="1" applyBorder="1"/>
    <xf numFmtId="0" fontId="7" fillId="5" borderId="2" xfId="0" applyFont="1" applyFill="1" applyBorder="1"/>
    <xf numFmtId="0" fontId="7" fillId="3" borderId="2" xfId="0" applyFont="1" applyFill="1" applyBorder="1"/>
    <xf numFmtId="0" fontId="2" fillId="0" borderId="1" xfId="0" applyFont="1" applyBorder="1" applyAlignment="1"/>
    <xf numFmtId="0" fontId="0" fillId="0" borderId="3" xfId="0" applyBorder="1" applyAlignment="1"/>
    <xf numFmtId="0" fontId="9" fillId="0" borderId="0" xfId="0" applyFont="1"/>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52</xdr:col>
      <xdr:colOff>333374</xdr:colOff>
      <xdr:row>34</xdr:row>
      <xdr:rowOff>296530</xdr:rowOff>
    </xdr:from>
    <xdr:to>
      <xdr:col>62</xdr:col>
      <xdr:colOff>550289</xdr:colOff>
      <xdr:row>49</xdr:row>
      <xdr:rowOff>249427</xdr:rowOff>
    </xdr:to>
    <xdr:pic>
      <xdr:nvPicPr>
        <xdr:cNvPr id="10" name="Picture 9" descr="Hardy Organic 2011 Manure No Cover  003.jpg"/>
        <xdr:cNvPicPr>
          <a:picLocks noChangeAspect="1"/>
        </xdr:cNvPicPr>
      </xdr:nvPicPr>
      <xdr:blipFill>
        <a:blip xmlns:r="http://schemas.openxmlformats.org/officeDocument/2006/relationships" r:embed="rId1" cstate="print"/>
        <a:stretch>
          <a:fillRect/>
        </a:stretch>
      </xdr:blipFill>
      <xdr:spPr>
        <a:xfrm>
          <a:off x="32781874" y="10996280"/>
          <a:ext cx="6249415" cy="4667772"/>
        </a:xfrm>
        <a:prstGeom prst="rect">
          <a:avLst/>
        </a:prstGeom>
      </xdr:spPr>
    </xdr:pic>
    <xdr:clientData/>
  </xdr:twoCellAnchor>
  <xdr:twoCellAnchor editAs="oneCell">
    <xdr:from>
      <xdr:col>41</xdr:col>
      <xdr:colOff>450710</xdr:colOff>
      <xdr:row>34</xdr:row>
      <xdr:rowOff>333375</xdr:rowOff>
    </xdr:from>
    <xdr:to>
      <xdr:col>52</xdr:col>
      <xdr:colOff>63461</xdr:colOff>
      <xdr:row>49</xdr:row>
      <xdr:rowOff>276224</xdr:rowOff>
    </xdr:to>
    <xdr:pic>
      <xdr:nvPicPr>
        <xdr:cNvPr id="11" name="Picture 10" descr="Hardy Organic 2011 Manure w Cover  005.jpg"/>
        <xdr:cNvPicPr>
          <a:picLocks noChangeAspect="1"/>
        </xdr:cNvPicPr>
      </xdr:nvPicPr>
      <xdr:blipFill>
        <a:blip xmlns:r="http://schemas.openxmlformats.org/officeDocument/2006/relationships" r:embed="rId2" cstate="print"/>
        <a:stretch>
          <a:fillRect/>
        </a:stretch>
      </xdr:blipFill>
      <xdr:spPr>
        <a:xfrm>
          <a:off x="26199960" y="11033125"/>
          <a:ext cx="6248501" cy="4657724"/>
        </a:xfrm>
        <a:prstGeom prst="rect">
          <a:avLst/>
        </a:prstGeom>
      </xdr:spPr>
    </xdr:pic>
    <xdr:clientData/>
  </xdr:twoCellAnchor>
  <xdr:twoCellAnchor editAs="oneCell">
    <xdr:from>
      <xdr:col>31</xdr:col>
      <xdr:colOff>79375</xdr:colOff>
      <xdr:row>34</xdr:row>
      <xdr:rowOff>323849</xdr:rowOff>
    </xdr:from>
    <xdr:to>
      <xdr:col>41</xdr:col>
      <xdr:colOff>252952</xdr:colOff>
      <xdr:row>49</xdr:row>
      <xdr:rowOff>254000</xdr:rowOff>
    </xdr:to>
    <xdr:pic>
      <xdr:nvPicPr>
        <xdr:cNvPr id="12" name="Picture 11" descr="Hardy Organic 2011 Manure No Cover 007.jpg"/>
        <xdr:cNvPicPr>
          <a:picLocks noChangeAspect="1"/>
        </xdr:cNvPicPr>
      </xdr:nvPicPr>
      <xdr:blipFill>
        <a:blip xmlns:r="http://schemas.openxmlformats.org/officeDocument/2006/relationships" r:embed="rId3" cstate="print"/>
        <a:stretch>
          <a:fillRect/>
        </a:stretch>
      </xdr:blipFill>
      <xdr:spPr>
        <a:xfrm>
          <a:off x="19796125" y="11023599"/>
          <a:ext cx="6206077" cy="4645026"/>
        </a:xfrm>
        <a:prstGeom prst="rect">
          <a:avLst/>
        </a:prstGeom>
      </xdr:spPr>
    </xdr:pic>
    <xdr:clientData/>
  </xdr:twoCellAnchor>
  <xdr:twoCellAnchor editAs="oneCell">
    <xdr:from>
      <xdr:col>52</xdr:col>
      <xdr:colOff>412750</xdr:colOff>
      <xdr:row>17</xdr:row>
      <xdr:rowOff>254000</xdr:rowOff>
    </xdr:from>
    <xdr:to>
      <xdr:col>63</xdr:col>
      <xdr:colOff>19023</xdr:colOff>
      <xdr:row>33</xdr:row>
      <xdr:rowOff>26752</xdr:rowOff>
    </xdr:to>
    <xdr:pic>
      <xdr:nvPicPr>
        <xdr:cNvPr id="13" name="Picture 12" descr="Hardy Organic 2011No Manure w Cover  009.jpg"/>
        <xdr:cNvPicPr>
          <a:picLocks noChangeAspect="1"/>
        </xdr:cNvPicPr>
      </xdr:nvPicPr>
      <xdr:blipFill>
        <a:blip xmlns:r="http://schemas.openxmlformats.org/officeDocument/2006/relationships" r:embed="rId4" cstate="print"/>
        <a:stretch>
          <a:fillRect/>
        </a:stretch>
      </xdr:blipFill>
      <xdr:spPr>
        <a:xfrm>
          <a:off x="32861250" y="5762625"/>
          <a:ext cx="6242023" cy="4662252"/>
        </a:xfrm>
        <a:prstGeom prst="rect">
          <a:avLst/>
        </a:prstGeom>
      </xdr:spPr>
    </xdr:pic>
    <xdr:clientData/>
  </xdr:twoCellAnchor>
  <xdr:twoCellAnchor editAs="oneCell">
    <xdr:from>
      <xdr:col>41</xdr:col>
      <xdr:colOff>476250</xdr:colOff>
      <xdr:row>17</xdr:row>
      <xdr:rowOff>238125</xdr:rowOff>
    </xdr:from>
    <xdr:to>
      <xdr:col>52</xdr:col>
      <xdr:colOff>89215</xdr:colOff>
      <xdr:row>33</xdr:row>
      <xdr:rowOff>15875</xdr:rowOff>
    </xdr:to>
    <xdr:pic>
      <xdr:nvPicPr>
        <xdr:cNvPr id="14" name="Picture 13" descr="Hardy Organic 2011 No Manure No Cover 012.jpg"/>
        <xdr:cNvPicPr>
          <a:picLocks noChangeAspect="1"/>
        </xdr:cNvPicPr>
      </xdr:nvPicPr>
      <xdr:blipFill>
        <a:blip xmlns:r="http://schemas.openxmlformats.org/officeDocument/2006/relationships" r:embed="rId5" cstate="print"/>
        <a:stretch>
          <a:fillRect/>
        </a:stretch>
      </xdr:blipFill>
      <xdr:spPr>
        <a:xfrm>
          <a:off x="26289000" y="5746750"/>
          <a:ext cx="6248715" cy="4667250"/>
        </a:xfrm>
        <a:prstGeom prst="rect">
          <a:avLst/>
        </a:prstGeom>
      </xdr:spPr>
    </xdr:pic>
    <xdr:clientData/>
  </xdr:twoCellAnchor>
  <xdr:twoCellAnchor editAs="oneCell">
    <xdr:from>
      <xdr:col>31</xdr:col>
      <xdr:colOff>63500</xdr:colOff>
      <xdr:row>17</xdr:row>
      <xdr:rowOff>269875</xdr:rowOff>
    </xdr:from>
    <xdr:to>
      <xdr:col>41</xdr:col>
      <xdr:colOff>238125</xdr:colOff>
      <xdr:row>33</xdr:row>
      <xdr:rowOff>16561</xdr:rowOff>
    </xdr:to>
    <xdr:pic>
      <xdr:nvPicPr>
        <xdr:cNvPr id="15" name="Picture 14" descr="Hardy Organic 2011 Manure w Cover 014.jpg"/>
        <xdr:cNvPicPr>
          <a:picLocks noChangeAspect="1"/>
        </xdr:cNvPicPr>
      </xdr:nvPicPr>
      <xdr:blipFill>
        <a:blip xmlns:r="http://schemas.openxmlformats.org/officeDocument/2006/relationships" r:embed="rId6" cstate="print"/>
        <a:stretch>
          <a:fillRect/>
        </a:stretch>
      </xdr:blipFill>
      <xdr:spPr>
        <a:xfrm>
          <a:off x="19843750" y="5778500"/>
          <a:ext cx="6207125" cy="4636186"/>
        </a:xfrm>
        <a:prstGeom prst="rect">
          <a:avLst/>
        </a:prstGeom>
      </xdr:spPr>
    </xdr:pic>
    <xdr:clientData/>
  </xdr:twoCellAnchor>
  <xdr:twoCellAnchor editAs="oneCell">
    <xdr:from>
      <xdr:col>52</xdr:col>
      <xdr:colOff>365125</xdr:colOff>
      <xdr:row>0</xdr:row>
      <xdr:rowOff>555626</xdr:rowOff>
    </xdr:from>
    <xdr:to>
      <xdr:col>62</xdr:col>
      <xdr:colOff>581340</xdr:colOff>
      <xdr:row>16</xdr:row>
      <xdr:rowOff>15876</xdr:rowOff>
    </xdr:to>
    <xdr:pic>
      <xdr:nvPicPr>
        <xdr:cNvPr id="16" name="Picture 15" descr="Hardy Organic 2011 No Manure w Cover 015.jpg"/>
        <xdr:cNvPicPr>
          <a:picLocks noChangeAspect="1"/>
        </xdr:cNvPicPr>
      </xdr:nvPicPr>
      <xdr:blipFill>
        <a:blip xmlns:r="http://schemas.openxmlformats.org/officeDocument/2006/relationships" r:embed="rId7" cstate="print"/>
        <a:stretch>
          <a:fillRect/>
        </a:stretch>
      </xdr:blipFill>
      <xdr:spPr>
        <a:xfrm>
          <a:off x="32813625" y="555626"/>
          <a:ext cx="6248715" cy="4667250"/>
        </a:xfrm>
        <a:prstGeom prst="rect">
          <a:avLst/>
        </a:prstGeom>
      </xdr:spPr>
    </xdr:pic>
    <xdr:clientData/>
  </xdr:twoCellAnchor>
  <xdr:twoCellAnchor editAs="oneCell">
    <xdr:from>
      <xdr:col>41</xdr:col>
      <xdr:colOff>460375</xdr:colOff>
      <xdr:row>0</xdr:row>
      <xdr:rowOff>571012</xdr:rowOff>
    </xdr:from>
    <xdr:to>
      <xdr:col>52</xdr:col>
      <xdr:colOff>95250</xdr:colOff>
      <xdr:row>16</xdr:row>
      <xdr:rowOff>47626</xdr:rowOff>
    </xdr:to>
    <xdr:pic>
      <xdr:nvPicPr>
        <xdr:cNvPr id="17" name="Picture 16" descr="Hardy Organic 2011Manure w Cover  017.jpg"/>
        <xdr:cNvPicPr>
          <a:picLocks noChangeAspect="1"/>
        </xdr:cNvPicPr>
      </xdr:nvPicPr>
      <xdr:blipFill>
        <a:blip xmlns:r="http://schemas.openxmlformats.org/officeDocument/2006/relationships" r:embed="rId8" cstate="print"/>
        <a:stretch>
          <a:fillRect/>
        </a:stretch>
      </xdr:blipFill>
      <xdr:spPr>
        <a:xfrm>
          <a:off x="26273125" y="571012"/>
          <a:ext cx="6270625" cy="4683614"/>
        </a:xfrm>
        <a:prstGeom prst="rect">
          <a:avLst/>
        </a:prstGeom>
      </xdr:spPr>
    </xdr:pic>
    <xdr:clientData/>
  </xdr:twoCellAnchor>
  <xdr:twoCellAnchor editAs="oneCell">
    <xdr:from>
      <xdr:col>0</xdr:col>
      <xdr:colOff>0</xdr:colOff>
      <xdr:row>71</xdr:row>
      <xdr:rowOff>141438</xdr:rowOff>
    </xdr:from>
    <xdr:to>
      <xdr:col>16</xdr:col>
      <xdr:colOff>0</xdr:colOff>
      <xdr:row>90</xdr:row>
      <xdr:rowOff>328803</xdr:rowOff>
    </xdr:to>
    <xdr:pic>
      <xdr:nvPicPr>
        <xdr:cNvPr id="18" name="Picture 17" descr="Hardy Organic 2011 021.jpg"/>
        <xdr:cNvPicPr>
          <a:picLocks noChangeAspect="1"/>
        </xdr:cNvPicPr>
      </xdr:nvPicPr>
      <xdr:blipFill>
        <a:blip xmlns:r="http://schemas.openxmlformats.org/officeDocument/2006/relationships" r:embed="rId9" cstate="print"/>
        <a:stretch>
          <a:fillRect/>
        </a:stretch>
      </xdr:blipFill>
      <xdr:spPr>
        <a:xfrm>
          <a:off x="0" y="22731563"/>
          <a:ext cx="8731250" cy="6521490"/>
        </a:xfrm>
        <a:prstGeom prst="rect">
          <a:avLst/>
        </a:prstGeom>
      </xdr:spPr>
    </xdr:pic>
    <xdr:clientData/>
  </xdr:twoCellAnchor>
  <xdr:twoCellAnchor editAs="oneCell">
    <xdr:from>
      <xdr:col>18</xdr:col>
      <xdr:colOff>50859</xdr:colOff>
      <xdr:row>71</xdr:row>
      <xdr:rowOff>167570</xdr:rowOff>
    </xdr:from>
    <xdr:to>
      <xdr:col>30</xdr:col>
      <xdr:colOff>0</xdr:colOff>
      <xdr:row>90</xdr:row>
      <xdr:rowOff>328804</xdr:rowOff>
    </xdr:to>
    <xdr:pic>
      <xdr:nvPicPr>
        <xdr:cNvPr id="20" name="Picture 19" descr="Hardy Organic 2011 025.jpg"/>
        <xdr:cNvPicPr>
          <a:picLocks noChangeAspect="1"/>
        </xdr:cNvPicPr>
      </xdr:nvPicPr>
      <xdr:blipFill>
        <a:blip xmlns:r="http://schemas.openxmlformats.org/officeDocument/2006/relationships" r:embed="rId10" cstate="print"/>
        <a:stretch>
          <a:fillRect/>
        </a:stretch>
      </xdr:blipFill>
      <xdr:spPr>
        <a:xfrm>
          <a:off x="10480734" y="22757695"/>
          <a:ext cx="8696266" cy="64953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BI98"/>
  <sheetViews>
    <sheetView tabSelected="1" view="pageBreakPreview" zoomScale="60" zoomScaleNormal="100" workbookViewId="0">
      <selection activeCell="K7" sqref="K6:K7"/>
    </sheetView>
  </sheetViews>
  <sheetFormatPr defaultRowHeight="15"/>
  <cols>
    <col min="1" max="1" width="12.7109375" bestFit="1" customWidth="1"/>
    <col min="4" max="4" width="7" customWidth="1"/>
    <col min="6" max="6" width="3.140625" customWidth="1"/>
    <col min="8" max="8" width="6.5703125" customWidth="1"/>
    <col min="9" max="9" width="10.85546875" bestFit="1" customWidth="1"/>
    <col min="10" max="10" width="6" customWidth="1"/>
    <col min="14" max="14" width="3.42578125" customWidth="1"/>
    <col min="16" max="16" width="9.140625" customWidth="1"/>
    <col min="17" max="17" width="7.140625" customWidth="1"/>
    <col min="18" max="18" width="18.42578125" customWidth="1"/>
    <col min="19" max="19" width="14.28515625" customWidth="1"/>
    <col min="20" max="20" width="11" customWidth="1"/>
    <col min="21" max="21" width="9.140625" customWidth="1"/>
    <col min="23" max="23" width="9.140625" customWidth="1"/>
    <col min="24" max="24" width="8.85546875" customWidth="1"/>
    <col min="25" max="25" width="18.28515625" customWidth="1"/>
    <col min="26" max="26" width="13.28515625" customWidth="1"/>
    <col min="27" max="27" width="11.28515625" customWidth="1"/>
  </cols>
  <sheetData>
    <row r="1" spans="1:42" ht="46.5">
      <c r="K1" s="36" t="s">
        <v>59</v>
      </c>
      <c r="AF1" s="67" t="s">
        <v>44</v>
      </c>
      <c r="AP1" s="36" t="str">
        <f>K1</f>
        <v>2011 Hardy Organic White Corn Manure Trial</v>
      </c>
    </row>
    <row r="2" spans="1:42" ht="31.5">
      <c r="H2" s="27"/>
      <c r="O2" s="96" t="s">
        <v>81</v>
      </c>
      <c r="AF2" s="68" t="s">
        <v>45</v>
      </c>
    </row>
    <row r="3" spans="1:42" ht="23.25">
      <c r="A3" s="30" t="s">
        <v>35</v>
      </c>
      <c r="B3" s="30" t="s">
        <v>0</v>
      </c>
      <c r="C3" s="94" t="s">
        <v>11</v>
      </c>
      <c r="D3" s="95"/>
      <c r="E3" s="31" t="s">
        <v>13</v>
      </c>
      <c r="F3" s="32"/>
      <c r="G3" s="31" t="s">
        <v>14</v>
      </c>
      <c r="H3" s="32"/>
      <c r="I3" s="31" t="s">
        <v>1</v>
      </c>
      <c r="J3" s="32"/>
      <c r="K3" s="31" t="s">
        <v>2</v>
      </c>
      <c r="L3" s="32"/>
      <c r="M3" s="31" t="s">
        <v>16</v>
      </c>
      <c r="N3" s="32"/>
      <c r="O3" s="31" t="s">
        <v>22</v>
      </c>
      <c r="P3" s="32"/>
      <c r="Q3" s="32"/>
      <c r="R3" s="30" t="s">
        <v>28</v>
      </c>
      <c r="S3" s="59" t="s">
        <v>28</v>
      </c>
      <c r="T3" s="31" t="s">
        <v>32</v>
      </c>
      <c r="U3" s="32"/>
      <c r="V3" s="32"/>
      <c r="W3" s="32"/>
      <c r="X3" s="32"/>
      <c r="Y3" s="30" t="s">
        <v>28</v>
      </c>
      <c r="Z3" s="59" t="s">
        <v>28</v>
      </c>
      <c r="AA3" s="31" t="s">
        <v>32</v>
      </c>
      <c r="AB3" s="32"/>
      <c r="AC3" s="32"/>
      <c r="AD3" s="32"/>
      <c r="AE3" s="37"/>
      <c r="AF3" s="68" t="s">
        <v>48</v>
      </c>
    </row>
    <row r="4" spans="1:42" ht="23.25">
      <c r="A4" s="56" t="s">
        <v>20</v>
      </c>
      <c r="B4" s="56"/>
      <c r="C4" s="47" t="s">
        <v>10</v>
      </c>
      <c r="D4" s="16"/>
      <c r="E4" s="47" t="s">
        <v>12</v>
      </c>
      <c r="F4" s="16"/>
      <c r="G4" s="47" t="s">
        <v>10</v>
      </c>
      <c r="H4" s="16"/>
      <c r="I4" s="47"/>
      <c r="J4" s="16"/>
      <c r="K4" s="47"/>
      <c r="L4" s="16"/>
      <c r="M4" s="47" t="s">
        <v>15</v>
      </c>
      <c r="N4" s="16"/>
      <c r="O4" s="47" t="s">
        <v>21</v>
      </c>
      <c r="P4" s="16"/>
      <c r="Q4" s="16"/>
      <c r="R4" s="56" t="s">
        <v>23</v>
      </c>
      <c r="S4" s="60" t="s">
        <v>29</v>
      </c>
      <c r="T4" s="47" t="s">
        <v>33</v>
      </c>
      <c r="U4" s="16"/>
      <c r="V4" s="16"/>
      <c r="W4" s="16"/>
      <c r="X4" s="16"/>
      <c r="Y4" s="56" t="s">
        <v>23</v>
      </c>
      <c r="Z4" s="60" t="s">
        <v>29</v>
      </c>
      <c r="AA4" s="47" t="s">
        <v>34</v>
      </c>
      <c r="AB4" s="16"/>
      <c r="AC4" s="16"/>
      <c r="AD4" s="16"/>
      <c r="AE4" s="38"/>
      <c r="AF4" s="68" t="s">
        <v>49</v>
      </c>
    </row>
    <row r="5" spans="1:42" ht="23.25">
      <c r="A5" s="56"/>
      <c r="B5" s="56"/>
      <c r="C5" s="57"/>
      <c r="D5" s="58"/>
      <c r="E5" s="47"/>
      <c r="F5" s="16"/>
      <c r="G5" s="47"/>
      <c r="H5" s="16"/>
      <c r="I5" s="47"/>
      <c r="J5" s="16"/>
      <c r="K5" s="47"/>
      <c r="L5" s="16"/>
      <c r="M5" s="47"/>
      <c r="N5" s="16"/>
      <c r="O5" s="47" t="s">
        <v>17</v>
      </c>
      <c r="P5" s="16"/>
      <c r="Q5" s="16"/>
      <c r="R5" s="56" t="s">
        <v>24</v>
      </c>
      <c r="S5" s="60" t="s">
        <v>30</v>
      </c>
      <c r="T5" s="47"/>
      <c r="U5" s="16"/>
      <c r="V5" s="16"/>
      <c r="W5" s="16"/>
      <c r="X5" s="16"/>
      <c r="Y5" s="56" t="s">
        <v>24</v>
      </c>
      <c r="Z5" s="60" t="s">
        <v>30</v>
      </c>
      <c r="AA5" s="47"/>
      <c r="AB5" s="16"/>
      <c r="AC5" s="16"/>
      <c r="AD5" s="16"/>
      <c r="AE5" s="38"/>
      <c r="AF5" s="68" t="s">
        <v>51</v>
      </c>
    </row>
    <row r="6" spans="1:42" ht="23.25">
      <c r="A6" s="56"/>
      <c r="B6" s="56"/>
      <c r="C6" s="57"/>
      <c r="D6" s="58"/>
      <c r="E6" s="47"/>
      <c r="F6" s="16"/>
      <c r="G6" s="47"/>
      <c r="H6" s="16"/>
      <c r="I6" s="47"/>
      <c r="J6" s="16"/>
      <c r="K6" s="47"/>
      <c r="L6" s="16"/>
      <c r="M6" s="47"/>
      <c r="N6" s="16"/>
      <c r="O6" s="47"/>
      <c r="P6" s="16"/>
      <c r="Q6" s="16"/>
      <c r="R6" s="56" t="s">
        <v>25</v>
      </c>
      <c r="S6" s="60" t="s">
        <v>31</v>
      </c>
      <c r="T6" s="47"/>
      <c r="U6" s="16"/>
      <c r="V6" s="16"/>
      <c r="W6" s="16"/>
      <c r="X6" s="16"/>
      <c r="Y6" s="56" t="s">
        <v>25</v>
      </c>
      <c r="Z6" s="60" t="s">
        <v>31</v>
      </c>
      <c r="AA6" s="47"/>
      <c r="AB6" s="16"/>
      <c r="AC6" s="16"/>
      <c r="AD6" s="16"/>
      <c r="AE6" s="38"/>
      <c r="AF6" s="68" t="s">
        <v>50</v>
      </c>
    </row>
    <row r="7" spans="1:42" ht="23.25">
      <c r="A7" s="56"/>
      <c r="B7" s="56"/>
      <c r="C7" s="57"/>
      <c r="D7" s="58"/>
      <c r="E7" s="47"/>
      <c r="F7" s="16"/>
      <c r="G7" s="47"/>
      <c r="H7" s="16"/>
      <c r="I7" s="47"/>
      <c r="J7" s="16"/>
      <c r="K7" s="47"/>
      <c r="L7" s="16"/>
      <c r="M7" s="47"/>
      <c r="N7" s="16"/>
      <c r="O7" s="47"/>
      <c r="P7" s="16"/>
      <c r="Q7" s="16"/>
      <c r="R7" s="56" t="s">
        <v>26</v>
      </c>
      <c r="S7" s="60" t="s">
        <v>29</v>
      </c>
      <c r="T7" s="47"/>
      <c r="U7" s="16"/>
      <c r="V7" s="16"/>
      <c r="W7" s="16"/>
      <c r="X7" s="16"/>
      <c r="Y7" s="56" t="s">
        <v>26</v>
      </c>
      <c r="Z7" s="60" t="s">
        <v>29</v>
      </c>
      <c r="AA7" s="47"/>
      <c r="AB7" s="16"/>
      <c r="AC7" s="16"/>
      <c r="AD7" s="16"/>
      <c r="AE7" s="38"/>
      <c r="AF7" s="68" t="s">
        <v>52</v>
      </c>
    </row>
    <row r="8" spans="1:42" ht="23.25">
      <c r="A8" s="56"/>
      <c r="B8" s="56"/>
      <c r="C8" s="57"/>
      <c r="D8" s="58"/>
      <c r="E8" s="47"/>
      <c r="F8" s="16"/>
      <c r="G8" s="47"/>
      <c r="H8" s="16"/>
      <c r="I8" s="47"/>
      <c r="J8" s="16"/>
      <c r="K8" s="47"/>
      <c r="L8" s="16"/>
      <c r="M8" s="47"/>
      <c r="N8" s="16"/>
      <c r="O8" s="47"/>
      <c r="P8" s="16"/>
      <c r="Q8" s="16"/>
      <c r="R8" s="56" t="s">
        <v>27</v>
      </c>
      <c r="S8" s="60"/>
      <c r="T8" s="47"/>
      <c r="U8" s="16"/>
      <c r="V8" s="16"/>
      <c r="W8" s="16"/>
      <c r="X8" s="16"/>
      <c r="Y8" s="56" t="s">
        <v>27</v>
      </c>
      <c r="Z8" s="16"/>
      <c r="AA8" s="47"/>
      <c r="AB8" s="16"/>
      <c r="AC8" s="16"/>
      <c r="AD8" s="16"/>
      <c r="AE8" s="38"/>
      <c r="AF8" s="68" t="s">
        <v>53</v>
      </c>
    </row>
    <row r="9" spans="1:42" ht="23.25">
      <c r="A9" s="33"/>
      <c r="B9" s="33"/>
      <c r="C9" s="35"/>
      <c r="D9" s="34"/>
      <c r="E9" s="35"/>
      <c r="F9" s="34"/>
      <c r="G9" s="35"/>
      <c r="H9" s="34"/>
      <c r="I9" s="35"/>
      <c r="J9" s="34"/>
      <c r="K9" s="35"/>
      <c r="L9" s="34"/>
      <c r="M9" s="35"/>
      <c r="N9" s="34"/>
      <c r="O9" s="35"/>
      <c r="P9" s="34"/>
      <c r="Q9" s="34"/>
      <c r="R9" s="33" t="s">
        <v>26</v>
      </c>
      <c r="S9" s="61"/>
      <c r="T9" s="35"/>
      <c r="U9" s="34"/>
      <c r="V9" s="34"/>
      <c r="W9" s="34"/>
      <c r="X9" s="34"/>
      <c r="Y9" s="33" t="s">
        <v>26</v>
      </c>
      <c r="Z9" s="34"/>
      <c r="AA9" s="35"/>
      <c r="AB9" s="34"/>
      <c r="AC9" s="34"/>
      <c r="AD9" s="34"/>
      <c r="AE9" s="39"/>
    </row>
    <row r="10" spans="1:42" ht="23.25">
      <c r="A10" s="6"/>
      <c r="B10" s="6"/>
      <c r="C10" s="7"/>
      <c r="D10" s="8"/>
      <c r="E10" s="7"/>
      <c r="F10" s="8"/>
      <c r="G10" s="7"/>
      <c r="H10" s="8"/>
      <c r="I10" s="7"/>
      <c r="J10" s="8"/>
      <c r="K10" s="7"/>
      <c r="L10" s="8"/>
      <c r="M10" s="7"/>
      <c r="N10" s="8"/>
      <c r="O10" s="7"/>
      <c r="P10" s="8"/>
      <c r="Q10" s="8"/>
      <c r="R10" s="7"/>
      <c r="S10" s="8"/>
      <c r="T10" s="8"/>
      <c r="U10" s="8"/>
      <c r="V10" s="8"/>
      <c r="W10" s="8"/>
      <c r="X10" s="9"/>
      <c r="Y10" s="7"/>
      <c r="Z10" s="8"/>
      <c r="AA10" s="8"/>
      <c r="AB10" s="8"/>
      <c r="AC10" s="8"/>
      <c r="AD10" s="8"/>
      <c r="AE10" s="38"/>
    </row>
    <row r="11" spans="1:42" ht="23.25">
      <c r="A11" s="10">
        <v>1</v>
      </c>
      <c r="B11" s="10" t="s">
        <v>3</v>
      </c>
      <c r="C11" s="28">
        <v>7</v>
      </c>
      <c r="D11" s="11"/>
      <c r="E11" s="12">
        <v>160</v>
      </c>
      <c r="F11" s="11"/>
      <c r="G11" s="12">
        <f>(C11*E11*2.5)/43560</f>
        <v>6.4279155188246104E-2</v>
      </c>
      <c r="H11" s="11"/>
      <c r="I11" s="12">
        <v>19.3</v>
      </c>
      <c r="J11" s="11"/>
      <c r="K11" s="12">
        <v>59</v>
      </c>
      <c r="L11" s="11"/>
      <c r="M11" s="12">
        <v>320</v>
      </c>
      <c r="N11" s="11"/>
      <c r="O11" s="12"/>
      <c r="P11" s="11">
        <f>((100-I11)/(100-15.5)*M11)</f>
        <v>305.60946745562131</v>
      </c>
      <c r="Q11" s="11"/>
      <c r="R11" s="12"/>
      <c r="S11" s="11"/>
      <c r="T11" s="43">
        <f>(P11/G11)/56</f>
        <v>84.900181137543768</v>
      </c>
      <c r="U11" s="11" t="s">
        <v>4</v>
      </c>
      <c r="V11" s="41"/>
      <c r="W11" s="41"/>
      <c r="X11" s="44"/>
      <c r="Y11" s="55"/>
      <c r="Z11" s="13"/>
      <c r="AA11" s="43"/>
      <c r="AB11" s="11"/>
      <c r="AC11" s="11"/>
      <c r="AD11" s="11"/>
      <c r="AE11" s="38"/>
    </row>
    <row r="12" spans="1:42" ht="23.25">
      <c r="A12" s="10">
        <v>2</v>
      </c>
      <c r="B12" s="10" t="s">
        <v>3</v>
      </c>
      <c r="C12" s="28">
        <v>7</v>
      </c>
      <c r="D12" s="11"/>
      <c r="E12" s="12">
        <v>180</v>
      </c>
      <c r="F12" s="11"/>
      <c r="G12" s="12">
        <f t="shared" ref="G12:G28" si="0">(C12*E12*2.5)/43560</f>
        <v>7.2314049586776855E-2</v>
      </c>
      <c r="H12" s="11"/>
      <c r="I12" s="12">
        <v>20</v>
      </c>
      <c r="J12" s="11"/>
      <c r="K12" s="12">
        <v>58</v>
      </c>
      <c r="L12" s="11"/>
      <c r="M12" s="12">
        <v>460</v>
      </c>
      <c r="N12" s="11"/>
      <c r="O12" s="12"/>
      <c r="P12" s="11">
        <f t="shared" ref="P12:P28" si="1">((100-I12)/(100-15.5)*M12)</f>
        <v>435.50295857988164</v>
      </c>
      <c r="Q12" s="11"/>
      <c r="R12" s="45">
        <f>(T11+T13)/2</f>
        <v>86.389484965583861</v>
      </c>
      <c r="S12" s="15">
        <f>(T11+T13)/2</f>
        <v>86.389484965583861</v>
      </c>
      <c r="T12" s="43"/>
      <c r="U12" s="11"/>
      <c r="V12" s="11"/>
      <c r="W12" s="11"/>
      <c r="X12" s="46"/>
      <c r="Y12" s="55"/>
      <c r="Z12" s="13"/>
      <c r="AA12" s="43">
        <f>(P12/G12)/56</f>
        <v>107.54256732278711</v>
      </c>
      <c r="AB12" s="11" t="s">
        <v>4</v>
      </c>
      <c r="AC12" s="41"/>
      <c r="AD12" s="41"/>
      <c r="AE12" s="42"/>
    </row>
    <row r="13" spans="1:42" ht="23.25">
      <c r="A13" s="10">
        <v>3</v>
      </c>
      <c r="B13" s="10" t="s">
        <v>3</v>
      </c>
      <c r="C13" s="28">
        <v>7</v>
      </c>
      <c r="D13" s="11"/>
      <c r="E13" s="12">
        <v>160</v>
      </c>
      <c r="F13" s="11"/>
      <c r="G13" s="12">
        <f t="shared" si="0"/>
        <v>6.4279155188246104E-2</v>
      </c>
      <c r="H13" s="11"/>
      <c r="I13" s="12">
        <v>19</v>
      </c>
      <c r="J13" s="11"/>
      <c r="K13" s="12">
        <v>58</v>
      </c>
      <c r="L13" s="11"/>
      <c r="M13" s="12">
        <v>330</v>
      </c>
      <c r="N13" s="11"/>
      <c r="O13" s="12"/>
      <c r="P13" s="11">
        <f t="shared" si="1"/>
        <v>316.33136094674558</v>
      </c>
      <c r="Q13" s="11"/>
      <c r="R13" s="47"/>
      <c r="S13" s="11"/>
      <c r="T13" s="43">
        <f>(P13/G13)/56</f>
        <v>87.878788793623954</v>
      </c>
      <c r="U13" s="11" t="s">
        <v>4</v>
      </c>
      <c r="V13" s="41"/>
      <c r="W13" s="41"/>
      <c r="X13" s="44"/>
      <c r="Y13" s="45">
        <f>(AA12+AA14)/2</f>
        <v>101.45822968240552</v>
      </c>
      <c r="Z13" s="15">
        <f>(AA12+AA14)/2</f>
        <v>101.45822968240552</v>
      </c>
      <c r="AA13" s="43"/>
      <c r="AB13" s="11"/>
      <c r="AC13" s="11"/>
      <c r="AD13" s="11"/>
      <c r="AE13" s="38"/>
    </row>
    <row r="14" spans="1:42" ht="23.25">
      <c r="A14" s="10">
        <v>4</v>
      </c>
      <c r="B14" s="10" t="s">
        <v>3</v>
      </c>
      <c r="C14" s="28">
        <v>7</v>
      </c>
      <c r="D14" s="11"/>
      <c r="E14" s="12">
        <v>180</v>
      </c>
      <c r="F14" s="11"/>
      <c r="G14" s="12">
        <f t="shared" si="0"/>
        <v>7.2314049586776855E-2</v>
      </c>
      <c r="H14" s="11"/>
      <c r="I14" s="12">
        <v>20.399999999999999</v>
      </c>
      <c r="J14" s="11"/>
      <c r="K14" s="12">
        <v>58</v>
      </c>
      <c r="L14" s="11"/>
      <c r="M14" s="12">
        <v>410</v>
      </c>
      <c r="N14" s="11"/>
      <c r="O14" s="12"/>
      <c r="P14" s="11">
        <f t="shared" si="1"/>
        <v>386.22485207100584</v>
      </c>
      <c r="Q14" s="11"/>
      <c r="R14" s="47"/>
      <c r="S14" s="11"/>
      <c r="T14" s="43"/>
      <c r="U14" s="11"/>
      <c r="V14" s="11"/>
      <c r="W14" s="11"/>
      <c r="X14" s="14"/>
      <c r="Y14" s="47"/>
      <c r="Z14" s="17"/>
      <c r="AA14" s="43">
        <f>(P14/G14)/56</f>
        <v>95.373892042023911</v>
      </c>
      <c r="AB14" s="11" t="s">
        <v>4</v>
      </c>
      <c r="AC14" s="41"/>
      <c r="AD14" s="41"/>
      <c r="AE14" s="42"/>
    </row>
    <row r="15" spans="1:42" ht="23.25">
      <c r="A15" s="18">
        <v>5</v>
      </c>
      <c r="B15" s="18" t="s">
        <v>3</v>
      </c>
      <c r="C15" s="29">
        <v>5</v>
      </c>
      <c r="D15" s="19"/>
      <c r="E15" s="20">
        <v>160</v>
      </c>
      <c r="F15" s="19"/>
      <c r="G15" s="20">
        <f t="shared" si="0"/>
        <v>4.5913682277318638E-2</v>
      </c>
      <c r="H15" s="19"/>
      <c r="I15" s="20">
        <v>19.600000000000001</v>
      </c>
      <c r="J15" s="19"/>
      <c r="K15" s="20">
        <v>58</v>
      </c>
      <c r="L15" s="19"/>
      <c r="M15" s="20">
        <v>230</v>
      </c>
      <c r="N15" s="19"/>
      <c r="O15" s="20"/>
      <c r="P15" s="19">
        <f t="shared" si="1"/>
        <v>218.84023668639054</v>
      </c>
      <c r="Q15" s="19"/>
      <c r="R15" s="48"/>
      <c r="S15" s="19"/>
      <c r="T15" s="49">
        <f>(P15/G15)/56</f>
        <v>85.113220625528328</v>
      </c>
      <c r="U15" s="19" t="s">
        <v>5</v>
      </c>
      <c r="V15" s="41"/>
      <c r="W15" s="41"/>
      <c r="X15" s="44"/>
      <c r="Y15" s="50"/>
      <c r="Z15" s="21"/>
      <c r="AA15" s="49"/>
      <c r="AB15" s="19"/>
      <c r="AC15" s="19"/>
      <c r="AD15" s="19"/>
      <c r="AE15" s="40"/>
    </row>
    <row r="16" spans="1:42" ht="23.25">
      <c r="A16" s="18">
        <v>6</v>
      </c>
      <c r="B16" s="18" t="s">
        <v>3</v>
      </c>
      <c r="C16" s="29">
        <v>5</v>
      </c>
      <c r="D16" s="19"/>
      <c r="E16" s="20">
        <v>180</v>
      </c>
      <c r="F16" s="19"/>
      <c r="G16" s="20">
        <f t="shared" si="0"/>
        <v>5.1652892561983473E-2</v>
      </c>
      <c r="H16" s="19"/>
      <c r="I16" s="20">
        <v>19.2</v>
      </c>
      <c r="J16" s="19"/>
      <c r="K16" s="20">
        <v>58</v>
      </c>
      <c r="L16" s="19"/>
      <c r="M16" s="20">
        <v>300</v>
      </c>
      <c r="N16" s="19"/>
      <c r="O16" s="20"/>
      <c r="P16" s="19">
        <f t="shared" si="1"/>
        <v>286.8639053254438</v>
      </c>
      <c r="Q16" s="19"/>
      <c r="R16" s="65">
        <f>(T15+T17)/2</f>
        <v>92.576506762468313</v>
      </c>
      <c r="S16" s="23">
        <f>(T15+T17)/2</f>
        <v>92.576506762468313</v>
      </c>
      <c r="T16" s="49"/>
      <c r="U16" s="19"/>
      <c r="V16" s="19"/>
      <c r="W16" s="19"/>
      <c r="X16" s="22"/>
      <c r="Y16" s="48"/>
      <c r="Z16" s="21"/>
      <c r="AA16" s="49">
        <f>(P16/G16)/56</f>
        <v>99.17295012679628</v>
      </c>
      <c r="AB16" s="19" t="s">
        <v>5</v>
      </c>
      <c r="AC16" s="41"/>
      <c r="AD16" s="41"/>
      <c r="AE16" s="42"/>
    </row>
    <row r="17" spans="1:55" ht="23.25">
      <c r="A17" s="18">
        <v>7</v>
      </c>
      <c r="B17" s="18" t="s">
        <v>3</v>
      </c>
      <c r="C17" s="29">
        <v>5</v>
      </c>
      <c r="D17" s="19"/>
      <c r="E17" s="20">
        <v>160</v>
      </c>
      <c r="F17" s="19"/>
      <c r="G17" s="20">
        <f t="shared" si="0"/>
        <v>4.5913682277318638E-2</v>
      </c>
      <c r="H17" s="19"/>
      <c r="I17" s="20">
        <v>19.5</v>
      </c>
      <c r="J17" s="19"/>
      <c r="K17" s="20">
        <v>58</v>
      </c>
      <c r="L17" s="19"/>
      <c r="M17" s="20">
        <v>270</v>
      </c>
      <c r="N17" s="19"/>
      <c r="O17" s="20"/>
      <c r="P17" s="19">
        <f t="shared" si="1"/>
        <v>257.21893491124257</v>
      </c>
      <c r="Q17" s="19"/>
      <c r="R17" s="48"/>
      <c r="S17" s="19"/>
      <c r="T17" s="49">
        <f>(P17/G17)/56</f>
        <v>100.03979289940828</v>
      </c>
      <c r="U17" s="19" t="s">
        <v>5</v>
      </c>
      <c r="V17" s="41"/>
      <c r="W17" s="41"/>
      <c r="X17" s="44"/>
      <c r="Y17" s="65">
        <f>(AA16+AA18)/2</f>
        <v>109.09024513947591</v>
      </c>
      <c r="Z17" s="23">
        <f>(AA16+AA18)/2</f>
        <v>109.09024513947591</v>
      </c>
      <c r="AA17" s="49"/>
      <c r="AB17" s="19"/>
      <c r="AC17" s="19"/>
      <c r="AD17" s="19"/>
      <c r="AE17" s="40"/>
      <c r="AR17" s="1" t="s">
        <v>73</v>
      </c>
      <c r="BC17" s="1" t="s">
        <v>74</v>
      </c>
    </row>
    <row r="18" spans="1:55" ht="23.25">
      <c r="A18" s="18">
        <v>8</v>
      </c>
      <c r="B18" s="18" t="s">
        <v>3</v>
      </c>
      <c r="C18" s="29">
        <v>5</v>
      </c>
      <c r="D18" s="19"/>
      <c r="E18" s="20">
        <v>180</v>
      </c>
      <c r="F18" s="19"/>
      <c r="G18" s="20">
        <f t="shared" si="0"/>
        <v>5.1652892561983473E-2</v>
      </c>
      <c r="H18" s="19"/>
      <c r="I18" s="20">
        <v>19.2</v>
      </c>
      <c r="J18" s="19"/>
      <c r="K18" s="20">
        <v>58</v>
      </c>
      <c r="L18" s="19"/>
      <c r="M18" s="20">
        <v>360</v>
      </c>
      <c r="N18" s="19"/>
      <c r="O18" s="20"/>
      <c r="P18" s="19">
        <f t="shared" si="1"/>
        <v>344.23668639053255</v>
      </c>
      <c r="Q18" s="19"/>
      <c r="R18" s="50"/>
      <c r="S18" s="19"/>
      <c r="T18" s="49"/>
      <c r="U18" s="19"/>
      <c r="V18" s="19"/>
      <c r="W18" s="19"/>
      <c r="X18" s="22"/>
      <c r="Y18" s="48"/>
      <c r="Z18" s="21"/>
      <c r="AA18" s="49">
        <f>(P18/G18)/56</f>
        <v>119.00754015215554</v>
      </c>
      <c r="AB18" s="19" t="s">
        <v>5</v>
      </c>
      <c r="AC18" s="41"/>
      <c r="AD18" s="41"/>
      <c r="AE18" s="42"/>
    </row>
    <row r="19" spans="1:55" ht="23.25">
      <c r="A19" s="10">
        <v>9</v>
      </c>
      <c r="B19" s="10" t="s">
        <v>3</v>
      </c>
      <c r="C19" s="28">
        <v>6</v>
      </c>
      <c r="D19" s="11"/>
      <c r="E19" s="12">
        <v>160</v>
      </c>
      <c r="F19" s="11"/>
      <c r="G19" s="12">
        <f t="shared" si="0"/>
        <v>5.5096418732782371E-2</v>
      </c>
      <c r="H19" s="11"/>
      <c r="I19" s="12">
        <v>18.899999999999999</v>
      </c>
      <c r="J19" s="11"/>
      <c r="K19" s="12">
        <v>57</v>
      </c>
      <c r="L19" s="11"/>
      <c r="M19" s="12">
        <v>380</v>
      </c>
      <c r="N19" s="11"/>
      <c r="O19" s="12"/>
      <c r="P19" s="11">
        <f t="shared" si="1"/>
        <v>364.71005917159761</v>
      </c>
      <c r="Q19" s="11"/>
      <c r="R19" s="51">
        <f>T19</f>
        <v>118.20513524936601</v>
      </c>
      <c r="S19" s="11"/>
      <c r="T19" s="43">
        <f>(P19/G19)/56</f>
        <v>118.20513524936601</v>
      </c>
      <c r="U19" s="11" t="s">
        <v>6</v>
      </c>
      <c r="V19" s="11"/>
      <c r="W19" s="11"/>
      <c r="X19" s="14"/>
      <c r="Y19" s="47"/>
      <c r="Z19" s="17"/>
      <c r="AA19" s="43"/>
      <c r="AB19" s="11"/>
      <c r="AC19" s="11"/>
      <c r="AD19" s="11"/>
      <c r="AE19" s="38"/>
    </row>
    <row r="20" spans="1:55" ht="23.25">
      <c r="A20" s="10">
        <v>10</v>
      </c>
      <c r="B20" s="10" t="s">
        <v>3</v>
      </c>
      <c r="C20" s="28">
        <v>6</v>
      </c>
      <c r="D20" s="11"/>
      <c r="E20" s="12">
        <v>180</v>
      </c>
      <c r="F20" s="11"/>
      <c r="G20" s="12">
        <f t="shared" si="0"/>
        <v>6.1983471074380167E-2</v>
      </c>
      <c r="H20" s="11"/>
      <c r="I20" s="12">
        <v>19.8</v>
      </c>
      <c r="J20" s="11"/>
      <c r="K20" s="12">
        <v>58</v>
      </c>
      <c r="L20" s="11"/>
      <c r="M20" s="12">
        <v>460</v>
      </c>
      <c r="N20" s="11"/>
      <c r="O20" s="12"/>
      <c r="P20" s="11">
        <f t="shared" si="1"/>
        <v>436.59171597633133</v>
      </c>
      <c r="Q20" s="11"/>
      <c r="R20" s="52"/>
      <c r="S20" s="15">
        <f>(T19+T21)/2</f>
        <v>102.22224218089602</v>
      </c>
      <c r="T20" s="43"/>
      <c r="U20" s="11"/>
      <c r="V20" s="11"/>
      <c r="W20" s="11"/>
      <c r="X20" s="14"/>
      <c r="Y20" s="51">
        <f>AA20</f>
        <v>125.77999436460973</v>
      </c>
      <c r="Z20" s="17"/>
      <c r="AA20" s="43">
        <f>(P20/G20)/56</f>
        <v>125.77999436460973</v>
      </c>
      <c r="AB20" s="11" t="s">
        <v>6</v>
      </c>
      <c r="AC20" s="11"/>
      <c r="AD20" s="11"/>
      <c r="AE20" s="38"/>
    </row>
    <row r="21" spans="1:55" ht="23.25">
      <c r="A21" s="10">
        <v>11</v>
      </c>
      <c r="B21" s="10" t="s">
        <v>3</v>
      </c>
      <c r="C21" s="28">
        <v>6</v>
      </c>
      <c r="D21" s="11"/>
      <c r="E21" s="12">
        <v>160</v>
      </c>
      <c r="F21" s="11"/>
      <c r="G21" s="12">
        <f t="shared" si="0"/>
        <v>5.5096418732782371E-2</v>
      </c>
      <c r="H21" s="11"/>
      <c r="I21" s="12">
        <v>19.7</v>
      </c>
      <c r="J21" s="11"/>
      <c r="K21" s="12">
        <v>56</v>
      </c>
      <c r="L21" s="11"/>
      <c r="M21" s="12">
        <v>280</v>
      </c>
      <c r="N21" s="11"/>
      <c r="O21" s="12"/>
      <c r="P21" s="11">
        <f t="shared" si="1"/>
        <v>266.08284023668637</v>
      </c>
      <c r="Q21" s="11"/>
      <c r="R21" s="45">
        <f>T21</f>
        <v>86.239349112426027</v>
      </c>
      <c r="S21" s="11"/>
      <c r="T21" s="43">
        <f>(P21/G21)/56</f>
        <v>86.239349112426027</v>
      </c>
      <c r="U21" s="11" t="s">
        <v>4</v>
      </c>
      <c r="V21" s="41"/>
      <c r="W21" s="41"/>
      <c r="X21" s="44"/>
      <c r="Y21" s="52"/>
      <c r="Z21" s="15">
        <f>(AA20+AA22)/2</f>
        <v>110.8604113834883</v>
      </c>
      <c r="AA21" s="43"/>
      <c r="AB21" s="11"/>
      <c r="AC21" s="11"/>
      <c r="AD21" s="11"/>
      <c r="AE21" s="38"/>
    </row>
    <row r="22" spans="1:55" ht="23.25">
      <c r="A22" s="10">
        <v>12</v>
      </c>
      <c r="B22" s="10" t="s">
        <v>3</v>
      </c>
      <c r="C22" s="28">
        <v>6</v>
      </c>
      <c r="D22" s="11"/>
      <c r="E22" s="12">
        <v>180</v>
      </c>
      <c r="F22" s="11"/>
      <c r="G22" s="12">
        <f t="shared" si="0"/>
        <v>6.1983471074380167E-2</v>
      </c>
      <c r="H22" s="11"/>
      <c r="I22" s="12">
        <v>19.600000000000001</v>
      </c>
      <c r="J22" s="11"/>
      <c r="K22" s="12">
        <v>57</v>
      </c>
      <c r="L22" s="11"/>
      <c r="M22" s="12">
        <v>350</v>
      </c>
      <c r="N22" s="11"/>
      <c r="O22" s="12"/>
      <c r="P22" s="11">
        <f t="shared" si="1"/>
        <v>333.01775147928993</v>
      </c>
      <c r="Q22" s="11"/>
      <c r="R22" s="47"/>
      <c r="S22" s="11"/>
      <c r="T22" s="43"/>
      <c r="U22" s="11"/>
      <c r="V22" s="11"/>
      <c r="W22" s="11"/>
      <c r="X22" s="14"/>
      <c r="Y22" s="45">
        <f>AA22</f>
        <v>95.940828402366861</v>
      </c>
      <c r="Z22" s="17"/>
      <c r="AA22" s="43">
        <f>(P22/G22)/56</f>
        <v>95.940828402366861</v>
      </c>
      <c r="AB22" s="11" t="s">
        <v>4</v>
      </c>
      <c r="AC22" s="41"/>
      <c r="AD22" s="41"/>
      <c r="AE22" s="42"/>
    </row>
    <row r="23" spans="1:55" ht="23.25">
      <c r="A23" s="18">
        <v>13</v>
      </c>
      <c r="B23" s="18" t="s">
        <v>3</v>
      </c>
      <c r="C23" s="29">
        <v>6</v>
      </c>
      <c r="D23" s="19"/>
      <c r="E23" s="20">
        <v>160</v>
      </c>
      <c r="F23" s="19"/>
      <c r="G23" s="20">
        <f t="shared" si="0"/>
        <v>5.5096418732782371E-2</v>
      </c>
      <c r="H23" s="19"/>
      <c r="I23" s="20">
        <v>20.2</v>
      </c>
      <c r="J23" s="19"/>
      <c r="K23" s="20">
        <v>56</v>
      </c>
      <c r="L23" s="19"/>
      <c r="M23" s="20">
        <v>370</v>
      </c>
      <c r="N23" s="19"/>
      <c r="O23" s="20"/>
      <c r="P23" s="19">
        <f t="shared" si="1"/>
        <v>349.42011834319521</v>
      </c>
      <c r="Q23" s="19"/>
      <c r="R23" s="53">
        <f>T23</f>
        <v>113.24955621301773</v>
      </c>
      <c r="S23" s="19"/>
      <c r="T23" s="49">
        <f>(P23/G23)/56</f>
        <v>113.24955621301773</v>
      </c>
      <c r="U23" s="19" t="s">
        <v>7</v>
      </c>
      <c r="V23" s="19"/>
      <c r="W23" s="19"/>
      <c r="X23" s="22"/>
      <c r="Y23" s="50"/>
      <c r="Z23" s="21"/>
      <c r="AA23" s="49"/>
      <c r="AB23" s="19"/>
      <c r="AC23" s="19"/>
      <c r="AD23" s="19"/>
      <c r="AE23" s="40"/>
    </row>
    <row r="24" spans="1:55" ht="23.25">
      <c r="A24" s="18">
        <v>14</v>
      </c>
      <c r="B24" s="18" t="s">
        <v>3</v>
      </c>
      <c r="C24" s="29">
        <v>6</v>
      </c>
      <c r="D24" s="19"/>
      <c r="E24" s="20">
        <v>180</v>
      </c>
      <c r="F24" s="19"/>
      <c r="G24" s="20">
        <f t="shared" si="0"/>
        <v>6.1983471074380167E-2</v>
      </c>
      <c r="H24" s="19"/>
      <c r="I24" s="20">
        <v>20.100000000000001</v>
      </c>
      <c r="J24" s="19"/>
      <c r="K24" s="20">
        <v>57</v>
      </c>
      <c r="L24" s="19"/>
      <c r="M24" s="20">
        <v>450</v>
      </c>
      <c r="N24" s="19"/>
      <c r="O24" s="20"/>
      <c r="P24" s="19">
        <f t="shared" si="1"/>
        <v>425.50295857988169</v>
      </c>
      <c r="Q24" s="19"/>
      <c r="R24" s="50"/>
      <c r="S24" s="19"/>
      <c r="T24" s="49"/>
      <c r="U24" s="19"/>
      <c r="V24" s="19"/>
      <c r="W24" s="19"/>
      <c r="X24" s="22"/>
      <c r="Y24" s="53">
        <f>AA24</f>
        <v>122.58537616229924</v>
      </c>
      <c r="Z24" s="21"/>
      <c r="AA24" s="49">
        <f>(P24/G24)/56</f>
        <v>122.58537616229924</v>
      </c>
      <c r="AB24" s="19" t="s">
        <v>7</v>
      </c>
      <c r="AC24" s="19"/>
      <c r="AD24" s="19"/>
      <c r="AE24" s="40"/>
    </row>
    <row r="25" spans="1:55" ht="23.25">
      <c r="A25" s="18">
        <v>15</v>
      </c>
      <c r="B25" s="18" t="s">
        <v>3</v>
      </c>
      <c r="C25" s="29">
        <v>6</v>
      </c>
      <c r="D25" s="19"/>
      <c r="E25" s="20">
        <v>160</v>
      </c>
      <c r="F25" s="19"/>
      <c r="G25" s="20">
        <f t="shared" si="0"/>
        <v>5.5096418732782371E-2</v>
      </c>
      <c r="H25" s="19"/>
      <c r="I25" s="20">
        <v>19.7</v>
      </c>
      <c r="J25" s="19"/>
      <c r="K25" s="20">
        <v>57</v>
      </c>
      <c r="L25" s="19"/>
      <c r="M25" s="20">
        <v>350</v>
      </c>
      <c r="N25" s="19"/>
      <c r="O25" s="20"/>
      <c r="P25" s="19">
        <f t="shared" si="1"/>
        <v>332.60355029585799</v>
      </c>
      <c r="Q25" s="19"/>
      <c r="R25" s="65">
        <f>T25</f>
        <v>107.79918639053254</v>
      </c>
      <c r="S25" s="23">
        <f>(T23+T25+T27)/3</f>
        <v>111.33815511411665</v>
      </c>
      <c r="T25" s="49">
        <f>(P25/G25)/56</f>
        <v>107.79918639053254</v>
      </c>
      <c r="U25" s="19" t="s">
        <v>5</v>
      </c>
      <c r="V25" s="41"/>
      <c r="W25" s="41"/>
      <c r="X25" s="44"/>
      <c r="Y25" s="50"/>
      <c r="Z25" s="21"/>
      <c r="AA25" s="49"/>
      <c r="AB25" s="19"/>
      <c r="AC25" s="19"/>
      <c r="AD25" s="19"/>
      <c r="AE25" s="40"/>
    </row>
    <row r="26" spans="1:55" ht="23.25">
      <c r="A26" s="18">
        <v>16</v>
      </c>
      <c r="B26" s="18" t="s">
        <v>3</v>
      </c>
      <c r="C26" s="29">
        <v>6</v>
      </c>
      <c r="D26" s="19"/>
      <c r="E26" s="20">
        <v>180</v>
      </c>
      <c r="F26" s="19"/>
      <c r="G26" s="20">
        <f t="shared" si="0"/>
        <v>6.1983471074380167E-2</v>
      </c>
      <c r="H26" s="19"/>
      <c r="I26" s="20">
        <v>20.100000000000001</v>
      </c>
      <c r="J26" s="19"/>
      <c r="K26" s="20">
        <v>57</v>
      </c>
      <c r="L26" s="19"/>
      <c r="M26" s="20">
        <v>390</v>
      </c>
      <c r="N26" s="19"/>
      <c r="O26" s="20"/>
      <c r="P26" s="19">
        <f t="shared" si="1"/>
        <v>368.76923076923083</v>
      </c>
      <c r="Q26" s="19"/>
      <c r="R26" s="50"/>
      <c r="S26" s="19"/>
      <c r="T26" s="49"/>
      <c r="U26" s="19"/>
      <c r="V26" s="19"/>
      <c r="W26" s="19"/>
      <c r="X26" s="22"/>
      <c r="Y26" s="65">
        <f>AA26</f>
        <v>106.24065934065936</v>
      </c>
      <c r="Z26" s="23">
        <f>(AA24+AA26+AA28)/3</f>
        <v>114.31755424063117</v>
      </c>
      <c r="AA26" s="49">
        <f>(P26/G26)/56</f>
        <v>106.24065934065936</v>
      </c>
      <c r="AB26" s="19" t="s">
        <v>5</v>
      </c>
      <c r="AC26" s="41"/>
      <c r="AD26" s="41"/>
      <c r="AE26" s="42"/>
    </row>
    <row r="27" spans="1:55" ht="23.25">
      <c r="A27" s="18">
        <v>17</v>
      </c>
      <c r="B27" s="18" t="s">
        <v>3</v>
      </c>
      <c r="C27" s="29">
        <v>6</v>
      </c>
      <c r="D27" s="19"/>
      <c r="E27" s="20">
        <v>160</v>
      </c>
      <c r="F27" s="19"/>
      <c r="G27" s="20">
        <f t="shared" si="0"/>
        <v>5.5096418732782371E-2</v>
      </c>
      <c r="H27" s="19"/>
      <c r="I27" s="20">
        <v>20.399999999999999</v>
      </c>
      <c r="J27" s="19"/>
      <c r="K27" s="20">
        <v>57</v>
      </c>
      <c r="L27" s="19"/>
      <c r="M27" s="20">
        <v>370</v>
      </c>
      <c r="N27" s="19"/>
      <c r="O27" s="20"/>
      <c r="P27" s="19">
        <f t="shared" si="1"/>
        <v>348.54437869822482</v>
      </c>
      <c r="Q27" s="19"/>
      <c r="R27" s="53">
        <f>T27</f>
        <v>112.96572273879964</v>
      </c>
      <c r="S27" s="19"/>
      <c r="T27" s="49">
        <f>(P27/G27)/56</f>
        <v>112.96572273879964</v>
      </c>
      <c r="U27" s="19" t="s">
        <v>7</v>
      </c>
      <c r="V27" s="19"/>
      <c r="W27" s="19"/>
      <c r="X27" s="22"/>
      <c r="Y27" s="50"/>
      <c r="Z27" s="19"/>
      <c r="AA27" s="49"/>
      <c r="AB27" s="19"/>
      <c r="AC27" s="19"/>
      <c r="AD27" s="19"/>
      <c r="AE27" s="40"/>
    </row>
    <row r="28" spans="1:55" ht="23.25">
      <c r="A28" s="18">
        <v>18</v>
      </c>
      <c r="B28" s="18" t="s">
        <v>3</v>
      </c>
      <c r="C28" s="29">
        <v>6</v>
      </c>
      <c r="D28" s="19"/>
      <c r="E28" s="20">
        <v>180</v>
      </c>
      <c r="F28" s="19"/>
      <c r="G28" s="20">
        <f t="shared" si="0"/>
        <v>6.1983471074380167E-2</v>
      </c>
      <c r="H28" s="19"/>
      <c r="I28" s="20">
        <v>20.3</v>
      </c>
      <c r="J28" s="19"/>
      <c r="K28" s="20">
        <v>58</v>
      </c>
      <c r="L28" s="19"/>
      <c r="M28" s="20">
        <v>420</v>
      </c>
      <c r="N28" s="19"/>
      <c r="O28" s="20"/>
      <c r="P28" s="19">
        <f t="shared" si="1"/>
        <v>396.14201183431953</v>
      </c>
      <c r="Q28" s="19"/>
      <c r="R28" s="20"/>
      <c r="S28" s="19"/>
      <c r="T28" s="54"/>
      <c r="U28" s="19"/>
      <c r="V28" s="19"/>
      <c r="W28" s="19"/>
      <c r="X28" s="22"/>
      <c r="Y28" s="53">
        <f>AA28</f>
        <v>114.12662721893491</v>
      </c>
      <c r="Z28" s="19"/>
      <c r="AA28" s="49">
        <f>(P28/G28)/56</f>
        <v>114.12662721893491</v>
      </c>
      <c r="AB28" s="19" t="s">
        <v>7</v>
      </c>
      <c r="AC28" s="19"/>
      <c r="AD28" s="19"/>
      <c r="AE28" s="40"/>
    </row>
    <row r="29" spans="1:55" ht="23.25">
      <c r="A29" s="12"/>
      <c r="B29" s="12"/>
      <c r="C29" s="12"/>
      <c r="D29" s="11"/>
      <c r="E29" s="12"/>
      <c r="F29" s="11"/>
      <c r="G29" s="12"/>
      <c r="H29" s="11"/>
      <c r="I29" s="12"/>
      <c r="J29" s="11"/>
      <c r="K29" s="12"/>
      <c r="L29" s="11"/>
      <c r="M29" s="12"/>
      <c r="N29" s="11"/>
      <c r="O29" s="12"/>
      <c r="P29" s="11"/>
      <c r="Q29" s="11"/>
      <c r="R29" s="12"/>
      <c r="S29" s="11"/>
      <c r="T29" s="11"/>
      <c r="U29" s="11"/>
      <c r="V29" s="11"/>
      <c r="W29" s="11"/>
      <c r="X29" s="14"/>
      <c r="Y29" s="12"/>
      <c r="Z29" s="11"/>
      <c r="AA29" s="11"/>
      <c r="AB29" s="11"/>
      <c r="AC29" s="11"/>
      <c r="AD29" s="11"/>
      <c r="AE29" s="38"/>
    </row>
    <row r="30" spans="1:55" ht="23.25">
      <c r="A30" s="24"/>
      <c r="B30" s="24"/>
      <c r="C30" s="24"/>
      <c r="D30" s="25"/>
      <c r="E30" s="24"/>
      <c r="F30" s="25"/>
      <c r="G30" s="24"/>
      <c r="H30" s="25"/>
      <c r="I30" s="24"/>
      <c r="J30" s="25"/>
      <c r="K30" s="24"/>
      <c r="L30" s="25"/>
      <c r="M30" s="24"/>
      <c r="N30" s="25"/>
      <c r="O30" s="24"/>
      <c r="P30" s="25"/>
      <c r="Q30" s="25"/>
      <c r="R30" s="24"/>
      <c r="S30" s="25"/>
      <c r="T30" s="25"/>
      <c r="U30" s="25"/>
      <c r="V30" s="25"/>
      <c r="W30" s="25"/>
      <c r="X30" s="26"/>
      <c r="Y30" s="24"/>
      <c r="Z30" s="25"/>
      <c r="AA30" s="25"/>
      <c r="AB30" s="25"/>
      <c r="AC30" s="25"/>
      <c r="AD30" s="25"/>
      <c r="AE30" s="39"/>
    </row>
    <row r="31" spans="1:55" ht="23.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55" ht="28.5">
      <c r="A32" s="64" t="s">
        <v>41</v>
      </c>
      <c r="B32" s="1"/>
      <c r="C32" s="1"/>
      <c r="D32" s="1"/>
      <c r="E32" s="1"/>
      <c r="F32" s="1"/>
      <c r="G32" s="1"/>
      <c r="H32" s="1"/>
      <c r="I32" s="1"/>
      <c r="J32" s="1"/>
      <c r="K32" s="1"/>
      <c r="L32" s="1"/>
      <c r="M32" s="1"/>
      <c r="N32" s="1"/>
      <c r="O32" s="1"/>
      <c r="P32" s="1"/>
      <c r="Q32" s="1"/>
      <c r="R32" s="1"/>
      <c r="S32" s="1"/>
      <c r="T32" s="1"/>
      <c r="U32" s="1"/>
      <c r="W32" s="1"/>
      <c r="X32" s="1"/>
      <c r="Y32" s="1" t="s">
        <v>9</v>
      </c>
      <c r="Z32" s="1"/>
      <c r="AA32" s="1"/>
      <c r="AB32" s="1"/>
      <c r="AC32" s="1"/>
      <c r="AD32" s="1"/>
    </row>
    <row r="33" spans="1:56" ht="23.25">
      <c r="A33" s="1" t="s">
        <v>62</v>
      </c>
      <c r="B33" s="1"/>
      <c r="C33" s="1"/>
      <c r="D33" s="1"/>
      <c r="E33" s="1"/>
      <c r="F33" s="1"/>
      <c r="G33" s="1"/>
      <c r="H33" s="1"/>
      <c r="I33" s="1"/>
      <c r="J33" s="1"/>
      <c r="K33" s="1"/>
      <c r="L33" s="1"/>
      <c r="M33" s="1"/>
      <c r="N33" s="1"/>
      <c r="O33" s="1"/>
      <c r="P33" s="1"/>
      <c r="Q33" s="1"/>
      <c r="R33" s="1"/>
      <c r="S33" s="1"/>
      <c r="T33" s="1"/>
      <c r="U33" s="1"/>
      <c r="W33" s="1"/>
      <c r="X33" s="1"/>
      <c r="Y33" s="1" t="s">
        <v>8</v>
      </c>
      <c r="Z33" s="1"/>
      <c r="AA33" s="1"/>
      <c r="AB33" s="1"/>
      <c r="AC33" s="1"/>
      <c r="AD33" s="1"/>
    </row>
    <row r="34" spans="1:56" ht="23.25">
      <c r="A34" s="1"/>
      <c r="B34" s="1"/>
      <c r="C34" s="1"/>
      <c r="D34" s="1"/>
      <c r="E34" s="1"/>
      <c r="F34" s="1"/>
      <c r="G34" s="1"/>
      <c r="H34" s="1"/>
      <c r="I34" s="1"/>
      <c r="J34" s="1"/>
      <c r="K34" s="1"/>
      <c r="L34" s="1"/>
      <c r="M34" s="1"/>
      <c r="N34" s="1"/>
      <c r="O34" s="1"/>
      <c r="P34" s="1"/>
      <c r="Q34" s="1"/>
      <c r="R34" s="62"/>
      <c r="S34" s="1"/>
      <c r="T34" s="1"/>
      <c r="U34" s="1"/>
      <c r="W34" s="1"/>
      <c r="X34" s="1"/>
      <c r="Y34" s="2">
        <f>(R23+R27+Y24+Y28)/4</f>
        <v>115.73182058326287</v>
      </c>
      <c r="Z34" s="1" t="s">
        <v>7</v>
      </c>
      <c r="AA34" s="1"/>
      <c r="AB34" s="1"/>
      <c r="AC34" s="1"/>
      <c r="AD34" s="1"/>
      <c r="AH34" s="1" t="s">
        <v>75</v>
      </c>
      <c r="AR34" s="1" t="s">
        <v>76</v>
      </c>
      <c r="BB34" s="1" t="s">
        <v>77</v>
      </c>
      <c r="BD34" s="1"/>
    </row>
    <row r="35" spans="1:56" ht="28.5">
      <c r="A35" s="64" t="s">
        <v>42</v>
      </c>
      <c r="B35" s="1"/>
      <c r="C35" s="1"/>
      <c r="D35" s="1"/>
      <c r="E35" s="1"/>
      <c r="F35" s="1"/>
      <c r="G35" s="1"/>
      <c r="H35" s="1"/>
      <c r="I35" s="1"/>
      <c r="J35" s="1"/>
      <c r="K35" s="1"/>
      <c r="L35" s="1"/>
      <c r="M35" s="3"/>
      <c r="N35" s="1"/>
      <c r="O35" s="1"/>
      <c r="P35" s="1"/>
      <c r="Q35" s="1"/>
      <c r="R35" s="62"/>
      <c r="S35" s="1"/>
      <c r="T35" s="1"/>
      <c r="U35" s="1"/>
      <c r="W35" s="1"/>
      <c r="X35" s="1"/>
      <c r="Y35" s="66">
        <f>(R16+R25+Y17+Y26)/4</f>
        <v>103.92664940828402</v>
      </c>
      <c r="Z35" s="1" t="s">
        <v>5</v>
      </c>
      <c r="AA35" s="1"/>
      <c r="AB35" s="1"/>
      <c r="AC35" s="1"/>
      <c r="AD35" s="1"/>
    </row>
    <row r="36" spans="1:56" ht="23.25">
      <c r="A36" s="1" t="s">
        <v>36</v>
      </c>
      <c r="B36" s="1"/>
      <c r="C36" s="1"/>
      <c r="D36" s="1"/>
      <c r="E36" s="1"/>
      <c r="F36" s="1"/>
      <c r="G36" s="1"/>
      <c r="H36" s="1"/>
      <c r="I36" s="1"/>
      <c r="J36" s="1"/>
      <c r="K36" s="1"/>
      <c r="L36" s="1"/>
      <c r="M36" s="1"/>
      <c r="N36" s="1"/>
      <c r="O36" s="1"/>
      <c r="P36" s="1"/>
      <c r="Q36" s="1"/>
      <c r="R36" s="62"/>
      <c r="S36" s="1"/>
      <c r="T36" s="1"/>
      <c r="U36" s="1"/>
      <c r="W36" s="1"/>
      <c r="X36" s="1"/>
      <c r="Y36" s="4">
        <f>(R19+Y20)/2</f>
        <v>121.99256480698787</v>
      </c>
      <c r="Z36" s="1" t="s">
        <v>6</v>
      </c>
      <c r="AA36" s="1"/>
      <c r="AB36" s="1"/>
      <c r="AC36" s="1"/>
      <c r="AD36" s="1"/>
    </row>
    <row r="37" spans="1:56" ht="23.25">
      <c r="A37" s="1" t="s">
        <v>70</v>
      </c>
      <c r="B37" s="1"/>
      <c r="C37" s="1"/>
      <c r="D37" s="1"/>
      <c r="E37" s="1"/>
      <c r="F37" s="1"/>
      <c r="G37" s="1"/>
      <c r="H37" s="1"/>
      <c r="I37" s="1"/>
      <c r="J37" s="1"/>
      <c r="K37" s="1"/>
      <c r="L37" s="1"/>
      <c r="M37" s="1"/>
      <c r="N37" s="1"/>
      <c r="O37" s="1"/>
      <c r="P37" s="1"/>
      <c r="Q37" s="1"/>
      <c r="R37" s="62"/>
      <c r="S37" s="1"/>
      <c r="T37" s="1"/>
      <c r="U37" s="1"/>
      <c r="W37" s="1"/>
      <c r="X37" s="1"/>
      <c r="Y37" s="5">
        <f>(R12+R21+Y13+Y22)/4</f>
        <v>92.506973040695556</v>
      </c>
      <c r="Z37" s="1" t="s">
        <v>4</v>
      </c>
      <c r="AA37" s="1"/>
      <c r="AB37" s="1"/>
      <c r="AC37" s="1"/>
      <c r="AD37" s="1"/>
    </row>
    <row r="38" spans="1:56" ht="23.25">
      <c r="A38" s="1" t="s">
        <v>71</v>
      </c>
      <c r="B38" s="1"/>
      <c r="C38" s="1"/>
      <c r="D38" s="1"/>
      <c r="E38" s="1"/>
      <c r="F38" s="1"/>
      <c r="G38" s="1"/>
      <c r="H38" s="1"/>
      <c r="I38" s="1"/>
      <c r="J38" s="1"/>
      <c r="K38" s="1"/>
      <c r="L38" s="1"/>
      <c r="M38" s="1"/>
      <c r="N38" s="1"/>
      <c r="O38" s="1"/>
      <c r="P38" s="1"/>
      <c r="Q38" s="1"/>
      <c r="R38" s="62"/>
      <c r="S38" s="1"/>
      <c r="T38" s="1"/>
      <c r="U38" s="1"/>
      <c r="W38" s="1"/>
      <c r="X38" s="1"/>
      <c r="Y38" s="62"/>
      <c r="Z38" s="1"/>
      <c r="AA38" s="1"/>
      <c r="AB38" s="1"/>
      <c r="AC38" s="1"/>
      <c r="AD38" s="1"/>
    </row>
    <row r="39" spans="1:56" ht="23.25">
      <c r="A39" s="1" t="s">
        <v>65</v>
      </c>
      <c r="B39" s="1"/>
      <c r="C39" s="1"/>
      <c r="D39" s="1"/>
      <c r="E39" s="1"/>
      <c r="F39" s="1"/>
      <c r="G39" s="1"/>
      <c r="H39" s="1"/>
      <c r="I39" s="1"/>
      <c r="J39" s="1"/>
      <c r="K39" s="1"/>
      <c r="L39" s="1"/>
      <c r="M39" s="1"/>
      <c r="N39" s="1"/>
      <c r="O39" s="1"/>
      <c r="P39" s="1"/>
      <c r="Q39" s="1"/>
      <c r="R39" s="62"/>
      <c r="S39" s="1"/>
      <c r="T39" s="1"/>
      <c r="U39" s="1"/>
      <c r="W39" s="1"/>
      <c r="X39" s="1"/>
      <c r="Y39" s="63">
        <f>(T15+T17+T23+T25+T27+AA16+AA18+AA24+AA26+AA28)/10</f>
        <v>108.03006318681318</v>
      </c>
      <c r="Z39" s="1" t="s">
        <v>38</v>
      </c>
      <c r="AA39" s="1"/>
      <c r="AB39" s="1"/>
      <c r="AC39" s="1"/>
      <c r="AD39" s="1"/>
    </row>
    <row r="40" spans="1:56" ht="23.25">
      <c r="A40" s="1" t="s">
        <v>72</v>
      </c>
      <c r="B40" s="1"/>
      <c r="C40" s="1"/>
      <c r="D40" s="1"/>
      <c r="E40" s="1"/>
      <c r="F40" s="1"/>
      <c r="G40" s="1"/>
      <c r="H40" s="1"/>
      <c r="I40" s="1"/>
      <c r="J40" s="1"/>
      <c r="K40" s="1"/>
      <c r="L40" s="1"/>
      <c r="M40" s="1"/>
      <c r="N40" s="1"/>
      <c r="O40" s="1"/>
      <c r="P40" s="1"/>
      <c r="Q40" s="1"/>
      <c r="R40" s="63"/>
      <c r="S40" s="1"/>
      <c r="T40" s="1"/>
      <c r="U40" s="1"/>
      <c r="V40" s="1"/>
      <c r="W40" s="1"/>
      <c r="X40" s="1"/>
      <c r="Y40" s="63">
        <f>(T11+T13+T19+T21+AA12+AA14+AA20+AA22)/8</f>
        <v>100.23259205309343</v>
      </c>
      <c r="Z40" s="1" t="s">
        <v>37</v>
      </c>
      <c r="AA40" s="1"/>
      <c r="AB40" s="1"/>
      <c r="AC40" s="1"/>
      <c r="AD40" s="1"/>
    </row>
    <row r="41" spans="1:56" ht="23.25">
      <c r="B41" s="1"/>
      <c r="C41" s="1"/>
      <c r="D41" s="1"/>
      <c r="E41" s="1"/>
      <c r="F41" s="1"/>
      <c r="G41" s="1"/>
      <c r="H41" s="1"/>
      <c r="I41" s="1"/>
      <c r="J41" s="1"/>
      <c r="K41" s="1"/>
      <c r="L41" s="1"/>
      <c r="M41" s="1"/>
      <c r="N41" s="1"/>
      <c r="O41" s="1"/>
      <c r="P41" s="1"/>
      <c r="Q41" s="1"/>
      <c r="R41" s="63"/>
      <c r="S41" s="1"/>
      <c r="T41" s="1"/>
      <c r="U41" s="1"/>
      <c r="V41" s="1"/>
      <c r="W41" s="1"/>
      <c r="X41" s="1"/>
      <c r="Y41" s="1"/>
      <c r="Z41" s="1"/>
      <c r="AA41" s="1"/>
      <c r="AB41" s="1"/>
      <c r="AC41" s="1"/>
      <c r="AD41" s="1"/>
    </row>
    <row r="42" spans="1:56" ht="28.5">
      <c r="A42" s="64" t="s">
        <v>40</v>
      </c>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56" ht="23.25">
      <c r="A43" s="1" t="s">
        <v>39</v>
      </c>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56" ht="23.25">
      <c r="A44" s="1" t="s">
        <v>18</v>
      </c>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56" ht="23.25">
      <c r="A45" s="1" t="s">
        <v>19</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56" ht="23.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56" ht="28.5">
      <c r="A47" s="64" t="s">
        <v>43</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56" ht="23.25">
      <c r="A48" s="1" t="s">
        <v>63</v>
      </c>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61" ht="23.25">
      <c r="A49" s="1" t="s">
        <v>64</v>
      </c>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61" ht="23.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61" ht="23.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H51" s="1" t="s">
        <v>78</v>
      </c>
      <c r="AR51" s="1" t="s">
        <v>79</v>
      </c>
      <c r="BC51" s="1" t="s">
        <v>80</v>
      </c>
    </row>
    <row r="52" spans="1:61" ht="28.5">
      <c r="A52" s="64"/>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61" ht="23.25">
      <c r="A53" s="1"/>
    </row>
    <row r="54" spans="1:61" ht="46.5">
      <c r="A54" s="1"/>
      <c r="K54" s="36" t="str">
        <f>K1</f>
        <v>2011 Hardy Organic White Corn Manure Trial</v>
      </c>
      <c r="AP54" s="36" t="str">
        <f>K1</f>
        <v>2011 Hardy Organic White Corn Manure Trial</v>
      </c>
    </row>
    <row r="55" spans="1:61" ht="23.25">
      <c r="A55" s="1"/>
    </row>
    <row r="56" spans="1:61" ht="23.25">
      <c r="A56" s="1"/>
    </row>
    <row r="57" spans="1:61" ht="28.5">
      <c r="A57" s="64"/>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61" ht="23.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61" ht="26.25">
      <c r="A59" s="1"/>
      <c r="AG59" s="67" t="s">
        <v>54</v>
      </c>
      <c r="AH59" s="67"/>
      <c r="AI59" s="67"/>
      <c r="AJ59" s="67"/>
      <c r="AK59" s="67"/>
      <c r="AL59" s="67"/>
      <c r="AM59" s="67"/>
      <c r="AN59" s="67"/>
      <c r="AO59" s="67"/>
      <c r="AP59" s="67"/>
      <c r="AQ59" s="67"/>
      <c r="AR59" s="67"/>
      <c r="AS59" s="67"/>
      <c r="AT59" s="67"/>
      <c r="AU59" s="67"/>
      <c r="AV59" s="67"/>
      <c r="AW59" s="67"/>
      <c r="AX59" s="67"/>
      <c r="AY59" s="67"/>
      <c r="AZ59" s="67"/>
      <c r="BA59" s="67"/>
      <c r="BB59" s="67"/>
      <c r="BC59" s="67"/>
      <c r="BD59" s="67"/>
    </row>
    <row r="60" spans="1:61" ht="26.25">
      <c r="AG60" s="67">
        <v>126</v>
      </c>
      <c r="AH60" s="77"/>
      <c r="AI60" s="78"/>
      <c r="AJ60" s="78"/>
      <c r="AK60" s="78"/>
      <c r="AL60" s="78"/>
      <c r="AM60" s="78"/>
      <c r="AN60" s="78"/>
      <c r="AO60" s="78"/>
      <c r="AP60" s="78"/>
      <c r="AQ60" s="78"/>
      <c r="AR60" s="78"/>
      <c r="AS60" s="78"/>
      <c r="AT60" s="78"/>
      <c r="AU60" s="78"/>
      <c r="AV60" s="78"/>
      <c r="AW60" s="78"/>
      <c r="AX60" s="78"/>
      <c r="AY60" s="78"/>
      <c r="AZ60" s="78"/>
      <c r="BA60" s="78"/>
      <c r="BB60" s="67"/>
      <c r="BC60" s="67"/>
      <c r="BD60" s="67"/>
    </row>
    <row r="61" spans="1:61" ht="26.25">
      <c r="AG61" s="67">
        <v>125</v>
      </c>
      <c r="AH61" s="77"/>
      <c r="AI61" s="78"/>
      <c r="AJ61" s="78"/>
      <c r="AK61" s="78"/>
      <c r="AL61" s="78"/>
      <c r="AM61" s="78"/>
      <c r="AN61" s="78"/>
      <c r="AO61" s="78"/>
      <c r="AP61" s="78"/>
      <c r="AQ61" s="78"/>
      <c r="AR61" s="78"/>
      <c r="AS61" s="78"/>
      <c r="AT61" s="78"/>
      <c r="AU61" s="78"/>
      <c r="AV61" s="78"/>
      <c r="AW61" s="78"/>
      <c r="AX61" s="78"/>
      <c r="AY61" s="78"/>
      <c r="AZ61" s="78"/>
      <c r="BA61" s="78"/>
      <c r="BB61" s="67"/>
      <c r="BC61" s="67"/>
      <c r="BD61" s="67"/>
    </row>
    <row r="62" spans="1:61" ht="26.25">
      <c r="AG62" s="67">
        <v>124</v>
      </c>
      <c r="AH62" s="77"/>
      <c r="AI62" s="78"/>
      <c r="AJ62" s="78"/>
      <c r="AK62" s="78"/>
      <c r="AL62" s="78"/>
      <c r="AM62" s="78"/>
      <c r="AN62" s="78"/>
      <c r="AO62" s="79"/>
      <c r="AP62" s="78"/>
      <c r="AQ62" s="79"/>
      <c r="AR62" s="78"/>
      <c r="AS62" s="78"/>
      <c r="AT62" s="78"/>
      <c r="AV62" s="78"/>
      <c r="AW62" s="78"/>
      <c r="AX62" s="78"/>
      <c r="AY62" s="78"/>
      <c r="AZ62" s="78"/>
      <c r="BB62" s="78"/>
      <c r="BD62" s="79"/>
      <c r="BE62" s="67"/>
      <c r="BF62" s="79"/>
      <c r="BG62" s="71"/>
      <c r="BH62" s="71"/>
      <c r="BI62" s="71"/>
    </row>
    <row r="63" spans="1:61" ht="26.25">
      <c r="AG63" s="67">
        <v>123</v>
      </c>
      <c r="AH63" s="77"/>
      <c r="AI63" s="78"/>
      <c r="AJ63" s="78"/>
      <c r="AK63" s="78"/>
      <c r="AL63" s="78"/>
      <c r="AM63" s="78"/>
      <c r="AN63" s="78"/>
      <c r="AO63" s="79"/>
      <c r="AP63" s="78"/>
      <c r="AQ63" s="79"/>
      <c r="AR63" s="78"/>
      <c r="AS63" s="78"/>
      <c r="AT63" s="78"/>
      <c r="AV63" s="78"/>
      <c r="AW63" s="78"/>
      <c r="AX63" s="78"/>
      <c r="AY63" s="78"/>
      <c r="AZ63" s="78"/>
      <c r="BB63" s="78"/>
      <c r="BD63" s="79"/>
      <c r="BE63" s="67"/>
      <c r="BF63" s="79"/>
      <c r="BG63" s="71"/>
      <c r="BH63" s="71"/>
      <c r="BI63" s="71"/>
    </row>
    <row r="64" spans="1:61" ht="26.25">
      <c r="AG64" s="67">
        <v>122</v>
      </c>
      <c r="AH64" s="77"/>
      <c r="AI64" s="78"/>
      <c r="AJ64" s="78"/>
      <c r="AK64" s="78"/>
      <c r="AL64" s="78"/>
      <c r="AM64" s="78"/>
      <c r="AN64" s="78"/>
      <c r="AO64" s="79"/>
      <c r="AP64" s="78"/>
      <c r="AQ64" s="79"/>
      <c r="AR64" s="78"/>
      <c r="AS64" s="78"/>
      <c r="AT64" s="78"/>
      <c r="AV64" s="78"/>
      <c r="AW64" s="78"/>
      <c r="AX64" s="78"/>
      <c r="AY64" s="78"/>
      <c r="AZ64" s="78"/>
      <c r="BB64" s="78"/>
      <c r="BD64" s="79"/>
      <c r="BE64" s="67"/>
      <c r="BF64" s="79"/>
      <c r="BG64" s="71"/>
      <c r="BH64" s="71"/>
      <c r="BI64" s="71"/>
    </row>
    <row r="65" spans="33:61" ht="26.25">
      <c r="AG65" s="67">
        <v>121</v>
      </c>
      <c r="AH65" s="77"/>
      <c r="AI65" s="78"/>
      <c r="AJ65" s="78"/>
      <c r="AK65" s="78"/>
      <c r="AL65" s="78"/>
      <c r="AM65" s="78"/>
      <c r="AN65" s="78"/>
      <c r="AO65" s="79"/>
      <c r="AP65" s="78"/>
      <c r="AQ65" s="79"/>
      <c r="AR65" s="78"/>
      <c r="AS65" s="78"/>
      <c r="AT65" s="78"/>
      <c r="AV65" s="78"/>
      <c r="AW65" s="78"/>
      <c r="AX65" s="78"/>
      <c r="AY65" s="78"/>
      <c r="AZ65" s="78"/>
      <c r="BB65" s="78"/>
      <c r="BD65" s="80" t="s">
        <v>66</v>
      </c>
      <c r="BE65" s="67"/>
      <c r="BF65" s="79"/>
      <c r="BG65" s="71"/>
      <c r="BH65" s="71"/>
      <c r="BI65" s="71"/>
    </row>
    <row r="66" spans="33:61" ht="26.25">
      <c r="AG66" s="67">
        <v>120</v>
      </c>
      <c r="AH66" s="77"/>
      <c r="AI66" s="78"/>
      <c r="AJ66" s="78"/>
      <c r="AK66" s="78"/>
      <c r="AL66" s="78"/>
      <c r="AM66" s="78"/>
      <c r="AN66" s="78"/>
      <c r="AO66" s="79"/>
      <c r="AP66" s="78"/>
      <c r="AQ66" s="79"/>
      <c r="AR66" s="78"/>
      <c r="AS66" s="78"/>
      <c r="AT66" s="78"/>
      <c r="AV66" s="78"/>
      <c r="AW66" s="78"/>
      <c r="AX66" s="78"/>
      <c r="AY66" s="78"/>
      <c r="AZ66" s="78"/>
      <c r="BB66" s="78"/>
      <c r="BD66" s="80"/>
      <c r="BE66" s="67"/>
      <c r="BF66" s="79"/>
      <c r="BG66" s="71"/>
      <c r="BH66" s="71"/>
      <c r="BI66" s="71"/>
    </row>
    <row r="67" spans="33:61" ht="26.25">
      <c r="AG67" s="67">
        <v>119</v>
      </c>
      <c r="AH67" s="77"/>
      <c r="AI67" s="78"/>
      <c r="AJ67" s="78"/>
      <c r="AK67" s="78"/>
      <c r="AL67" s="78"/>
      <c r="AM67" s="78"/>
      <c r="AN67" s="78"/>
      <c r="AO67" s="79"/>
      <c r="AP67" s="78"/>
      <c r="AQ67" s="79"/>
      <c r="AR67" s="78"/>
      <c r="AS67" s="78"/>
      <c r="AT67" s="78"/>
      <c r="AV67" s="78"/>
      <c r="AW67" s="78"/>
      <c r="AX67" s="78"/>
      <c r="AY67" s="78"/>
      <c r="AZ67" s="78"/>
      <c r="BB67" s="78"/>
      <c r="BD67" s="80"/>
      <c r="BE67" s="67"/>
      <c r="BF67" s="79"/>
      <c r="BG67" s="71"/>
      <c r="BH67" s="71"/>
      <c r="BI67" s="71"/>
    </row>
    <row r="68" spans="33:61" ht="26.25">
      <c r="AG68" s="67">
        <v>118</v>
      </c>
      <c r="AH68" s="77"/>
      <c r="AI68" s="78"/>
      <c r="AJ68" s="79"/>
      <c r="AK68" s="78"/>
      <c r="AL68" s="78"/>
      <c r="AM68" s="78"/>
      <c r="AN68" s="78"/>
      <c r="AO68" s="79"/>
      <c r="AP68" s="78"/>
      <c r="AQ68" s="79"/>
      <c r="AR68" s="78"/>
      <c r="AS68" s="78"/>
      <c r="AT68" s="78"/>
      <c r="AV68" s="78"/>
      <c r="AX68" s="79"/>
      <c r="AY68" s="78"/>
      <c r="AZ68" s="78"/>
      <c r="BB68" s="78"/>
      <c r="BD68" s="80"/>
      <c r="BE68" s="67"/>
      <c r="BF68" s="79"/>
      <c r="BG68" s="71"/>
      <c r="BH68" s="71"/>
      <c r="BI68" s="71"/>
    </row>
    <row r="69" spans="33:61" ht="26.25">
      <c r="AG69" s="67">
        <v>117</v>
      </c>
      <c r="AH69" s="77"/>
      <c r="AI69" s="78"/>
      <c r="AJ69" s="79"/>
      <c r="AK69" s="78"/>
      <c r="AL69" s="78"/>
      <c r="AM69" s="78"/>
      <c r="AN69" s="78"/>
      <c r="AO69" s="79"/>
      <c r="AP69" s="78"/>
      <c r="AQ69" s="79"/>
      <c r="AR69" s="78"/>
      <c r="AS69" s="78"/>
      <c r="AT69" s="78"/>
      <c r="AV69" s="78"/>
      <c r="AX69" s="79"/>
      <c r="AY69" s="78"/>
      <c r="AZ69" s="78"/>
      <c r="BB69" s="78"/>
      <c r="BD69" s="80"/>
      <c r="BE69" s="67"/>
      <c r="BF69" s="79"/>
      <c r="BG69" s="71"/>
      <c r="BH69" s="71"/>
      <c r="BI69" s="71"/>
    </row>
    <row r="70" spans="33:61" ht="26.25">
      <c r="AG70" s="67">
        <v>116</v>
      </c>
      <c r="AH70" s="77"/>
      <c r="AI70" s="78"/>
      <c r="AJ70" s="79"/>
      <c r="AK70" s="78"/>
      <c r="AL70" s="78"/>
      <c r="AM70" s="78"/>
      <c r="AN70" s="78"/>
      <c r="AO70" s="79"/>
      <c r="AP70" s="78"/>
      <c r="AQ70" s="79"/>
      <c r="AR70" s="78"/>
      <c r="AS70" s="78"/>
      <c r="AT70" s="78"/>
      <c r="AV70" s="78"/>
      <c r="AX70" s="79"/>
      <c r="AY70" s="78"/>
      <c r="AZ70" s="78"/>
      <c r="BB70" s="78"/>
      <c r="BD70" s="80"/>
      <c r="BE70" s="67"/>
      <c r="BF70" s="79"/>
      <c r="BG70" s="71"/>
      <c r="BH70" s="71"/>
      <c r="BI70" s="71"/>
    </row>
    <row r="71" spans="33:61" ht="26.25">
      <c r="AG71" s="67">
        <v>115</v>
      </c>
      <c r="AH71" s="77"/>
      <c r="AI71" s="78"/>
      <c r="AJ71" s="79"/>
      <c r="AK71" s="78"/>
      <c r="AL71" s="78"/>
      <c r="AM71" s="78"/>
      <c r="AN71" s="78"/>
      <c r="AO71" s="79"/>
      <c r="AP71" s="78"/>
      <c r="AQ71" s="79"/>
      <c r="AR71" s="78"/>
      <c r="AS71" s="78"/>
      <c r="AT71" s="78"/>
      <c r="AV71" s="78"/>
      <c r="AX71" s="81" t="s">
        <v>67</v>
      </c>
      <c r="AY71" s="78"/>
      <c r="AZ71" s="78"/>
      <c r="BB71" s="78"/>
      <c r="BD71" s="80"/>
      <c r="BE71" s="67"/>
      <c r="BF71" s="79"/>
      <c r="BG71" s="71"/>
      <c r="BH71" s="71"/>
      <c r="BI71" s="71"/>
    </row>
    <row r="72" spans="33:61" ht="26.25">
      <c r="AG72" s="67">
        <v>114</v>
      </c>
      <c r="AH72" s="77"/>
      <c r="AI72" s="78"/>
      <c r="AJ72" s="79"/>
      <c r="AK72" s="78"/>
      <c r="AL72" s="78"/>
      <c r="AM72" s="78"/>
      <c r="AN72" s="78"/>
      <c r="AO72" s="79"/>
      <c r="AP72" s="78"/>
      <c r="AQ72" s="79"/>
      <c r="AR72" s="78"/>
      <c r="AS72" s="78"/>
      <c r="AT72" s="78"/>
      <c r="AV72" s="78"/>
      <c r="AX72" s="81"/>
      <c r="AY72" s="78"/>
      <c r="AZ72" s="78"/>
      <c r="BB72" s="78"/>
      <c r="BD72" s="80"/>
      <c r="BE72" s="67"/>
      <c r="BF72" s="79"/>
      <c r="BG72" s="71"/>
      <c r="BH72" s="71"/>
      <c r="BI72" s="71"/>
    </row>
    <row r="73" spans="33:61" ht="26.25">
      <c r="AG73" s="67">
        <v>113</v>
      </c>
      <c r="AH73" s="77"/>
      <c r="AI73" s="78"/>
      <c r="AJ73" s="79"/>
      <c r="AK73" s="78"/>
      <c r="AL73" s="78"/>
      <c r="AM73" s="78"/>
      <c r="AN73" s="78"/>
      <c r="AO73" s="79"/>
      <c r="AP73" s="78"/>
      <c r="AQ73" s="79"/>
      <c r="AR73" s="78"/>
      <c r="AS73" s="78"/>
      <c r="AT73" s="78"/>
      <c r="AV73" s="78"/>
      <c r="AX73" s="81"/>
      <c r="AY73" s="78"/>
      <c r="AZ73" s="78"/>
      <c r="BB73" s="78"/>
      <c r="BD73" s="80"/>
      <c r="BE73" s="67"/>
      <c r="BF73" s="79"/>
      <c r="BG73" s="71"/>
      <c r="BH73" s="71"/>
      <c r="BI73" s="71"/>
    </row>
    <row r="74" spans="33:61" ht="26.25">
      <c r="AG74" s="67">
        <v>112</v>
      </c>
      <c r="AH74" s="77"/>
      <c r="AI74" s="78"/>
      <c r="AJ74" s="79"/>
      <c r="AK74" s="78"/>
      <c r="AL74" s="78"/>
      <c r="AM74" s="78"/>
      <c r="AN74" s="78"/>
      <c r="AO74" s="79"/>
      <c r="AP74" s="78"/>
      <c r="AQ74" s="79"/>
      <c r="AR74" s="78"/>
      <c r="AS74" s="78"/>
      <c r="AT74" s="78"/>
      <c r="AV74" s="78"/>
      <c r="AX74" s="81"/>
      <c r="AY74" s="78"/>
      <c r="AZ74" s="78"/>
      <c r="BB74" s="78"/>
      <c r="BD74" s="80"/>
      <c r="BE74" s="67"/>
      <c r="BF74" s="79"/>
      <c r="BG74" s="71"/>
      <c r="BH74" s="71"/>
      <c r="BI74" s="71"/>
    </row>
    <row r="75" spans="33:61" ht="26.25">
      <c r="AG75" s="67">
        <v>111</v>
      </c>
      <c r="AH75" s="77"/>
      <c r="AI75" s="78"/>
      <c r="AJ75" s="79"/>
      <c r="AK75" s="78"/>
      <c r="AL75" s="78"/>
      <c r="AM75" s="78"/>
      <c r="AN75" s="78"/>
      <c r="AO75" s="79"/>
      <c r="AP75" s="78"/>
      <c r="AQ75" s="79"/>
      <c r="AR75" s="78"/>
      <c r="AS75" s="78"/>
      <c r="AT75" s="78"/>
      <c r="AV75" s="78"/>
      <c r="AX75" s="81"/>
      <c r="AY75" s="78"/>
      <c r="AZ75" s="78"/>
      <c r="BB75" s="78"/>
      <c r="BD75" s="80"/>
      <c r="BE75" s="67"/>
      <c r="BF75" s="79"/>
      <c r="BG75" s="71"/>
      <c r="BH75" s="71"/>
      <c r="BI75" s="71"/>
    </row>
    <row r="76" spans="33:61" ht="26.25">
      <c r="AG76" s="67">
        <v>110</v>
      </c>
      <c r="AH76" s="77"/>
      <c r="AI76" s="78"/>
      <c r="AJ76" s="79"/>
      <c r="AK76" s="78"/>
      <c r="AL76" s="78"/>
      <c r="AM76" s="78"/>
      <c r="AN76" s="78"/>
      <c r="AO76" s="79"/>
      <c r="AP76" s="78"/>
      <c r="AQ76" s="79"/>
      <c r="AR76" s="78"/>
      <c r="AS76" s="78"/>
      <c r="AT76" s="78"/>
      <c r="AV76" s="78"/>
      <c r="AX76" s="81"/>
      <c r="AY76" s="78"/>
      <c r="AZ76" s="78"/>
      <c r="BB76" s="78"/>
      <c r="BD76" s="80"/>
      <c r="BE76" s="67"/>
      <c r="BF76" s="79"/>
      <c r="BG76" s="71"/>
      <c r="BH76" s="71"/>
      <c r="BI76" s="71"/>
    </row>
    <row r="77" spans="33:61" ht="26.25">
      <c r="AG77" s="67">
        <v>109</v>
      </c>
      <c r="AH77" s="77"/>
      <c r="AI77" s="78"/>
      <c r="AJ77" s="79"/>
      <c r="AK77" s="78"/>
      <c r="AL77" s="78"/>
      <c r="AM77" s="78"/>
      <c r="AN77" s="78"/>
      <c r="AO77" s="79"/>
      <c r="AP77" s="78"/>
      <c r="AQ77" s="79"/>
      <c r="AR77" s="78"/>
      <c r="AS77" s="78"/>
      <c r="AT77" s="78"/>
      <c r="AV77" s="78"/>
      <c r="AX77" s="81"/>
      <c r="AY77" s="78"/>
      <c r="AZ77" s="78"/>
      <c r="BB77" s="78"/>
      <c r="BD77" s="80"/>
      <c r="BE77" s="67"/>
      <c r="BF77" s="79"/>
      <c r="BG77" s="71"/>
      <c r="BH77" s="71"/>
      <c r="BI77" s="71"/>
    </row>
    <row r="78" spans="33:61" ht="26.25">
      <c r="AG78" s="67">
        <v>108</v>
      </c>
      <c r="AH78" s="77"/>
      <c r="AI78" s="78"/>
      <c r="AJ78" s="79"/>
      <c r="AK78" s="78"/>
      <c r="AL78" s="78"/>
      <c r="AM78" s="78"/>
      <c r="AN78" s="78"/>
      <c r="AO78" s="79"/>
      <c r="AP78" s="78"/>
      <c r="AQ78" s="79"/>
      <c r="AR78" s="78"/>
      <c r="AS78" s="78"/>
      <c r="AT78" s="78"/>
      <c r="AV78" s="78"/>
      <c r="AX78" s="81"/>
      <c r="AY78" s="78"/>
      <c r="AZ78" s="78"/>
      <c r="BB78" s="78"/>
      <c r="BD78" s="80"/>
      <c r="BE78" s="67"/>
      <c r="BF78" s="79"/>
      <c r="BG78" s="71"/>
      <c r="BH78" s="71"/>
      <c r="BI78" s="71"/>
    </row>
    <row r="79" spans="33:61" ht="26.25">
      <c r="AG79" s="67">
        <v>107</v>
      </c>
      <c r="AH79" s="77"/>
      <c r="AI79" s="78"/>
      <c r="AJ79" s="79"/>
      <c r="AK79" s="78"/>
      <c r="AL79" s="78"/>
      <c r="AM79" s="78"/>
      <c r="AN79" s="78"/>
      <c r="AO79" s="79"/>
      <c r="AP79" s="78"/>
      <c r="AQ79" s="79"/>
      <c r="AR79" s="78"/>
      <c r="AS79" s="78"/>
      <c r="AT79" s="78"/>
      <c r="AV79" s="78"/>
      <c r="AX79" s="81"/>
      <c r="AY79" s="78"/>
      <c r="AZ79" s="78"/>
      <c r="BB79" s="78"/>
      <c r="BD79" s="80"/>
      <c r="BE79" s="67"/>
      <c r="BF79" s="79"/>
      <c r="BG79" s="71"/>
      <c r="BH79" s="71"/>
      <c r="BI79" s="71"/>
    </row>
    <row r="80" spans="33:61" ht="26.25">
      <c r="AG80" s="67">
        <v>106</v>
      </c>
      <c r="AH80" s="77"/>
      <c r="AI80" s="78"/>
      <c r="AK80" s="79"/>
      <c r="AL80" s="78"/>
      <c r="AM80" s="78"/>
      <c r="AN80" s="79"/>
      <c r="AO80" s="79"/>
      <c r="AP80" s="79"/>
      <c r="AQ80" s="79"/>
      <c r="AR80" s="78"/>
      <c r="AS80" s="78"/>
      <c r="AT80" s="78"/>
      <c r="AV80" s="78"/>
      <c r="AX80" s="81"/>
      <c r="AY80" s="78"/>
      <c r="AZ80" s="78"/>
      <c r="BB80" s="78"/>
      <c r="BD80" s="80"/>
      <c r="BE80" s="67"/>
      <c r="BF80" s="79"/>
      <c r="BG80" s="71"/>
      <c r="BH80" s="71"/>
      <c r="BI80" s="71"/>
    </row>
    <row r="81" spans="1:61" ht="26.25">
      <c r="AG81" s="67">
        <v>105</v>
      </c>
      <c r="AH81" s="77"/>
      <c r="AI81" s="78"/>
      <c r="AK81" s="79"/>
      <c r="AL81" s="78"/>
      <c r="AM81" s="78"/>
      <c r="AN81" s="79"/>
      <c r="AO81" s="78"/>
      <c r="AP81" s="79"/>
      <c r="AQ81" s="78"/>
      <c r="AR81" s="78"/>
      <c r="AS81" s="78"/>
      <c r="AT81" s="78"/>
      <c r="AV81" s="78"/>
      <c r="AX81" s="81"/>
      <c r="AY81" s="78"/>
      <c r="AZ81" s="78"/>
      <c r="BB81" s="78"/>
      <c r="BD81" s="80"/>
      <c r="BE81" s="67"/>
      <c r="BF81" s="79"/>
      <c r="BG81" s="71"/>
      <c r="BH81" s="71"/>
      <c r="BI81" s="71"/>
    </row>
    <row r="82" spans="1:61" ht="26.25">
      <c r="AG82" s="67">
        <v>104</v>
      </c>
      <c r="AH82" s="77"/>
      <c r="AI82" s="78"/>
      <c r="AK82" s="79"/>
      <c r="AL82" s="78"/>
      <c r="AM82" s="78"/>
      <c r="AN82" s="79"/>
      <c r="AO82" s="78"/>
      <c r="AP82" s="79"/>
      <c r="AQ82" s="78"/>
      <c r="AR82" s="78"/>
      <c r="AS82" s="78"/>
      <c r="AT82" s="78"/>
      <c r="AV82" s="78"/>
      <c r="AX82" s="81"/>
      <c r="AY82" s="78"/>
      <c r="AZ82" s="78"/>
      <c r="BB82" s="78"/>
      <c r="BD82" s="80"/>
      <c r="BE82" s="67"/>
      <c r="BF82" s="79"/>
      <c r="BG82" s="71"/>
      <c r="BH82" s="71"/>
      <c r="BI82" s="71"/>
    </row>
    <row r="83" spans="1:61" ht="26.25">
      <c r="AG83" s="67">
        <v>103</v>
      </c>
      <c r="AH83" s="77"/>
      <c r="AI83" s="78"/>
      <c r="AK83" s="82" t="s">
        <v>68</v>
      </c>
      <c r="AL83" s="78"/>
      <c r="AM83" s="78"/>
      <c r="AN83" s="79"/>
      <c r="AO83" s="78"/>
      <c r="AP83" s="79"/>
      <c r="AQ83" s="78"/>
      <c r="AR83" s="78"/>
      <c r="AS83" s="78"/>
      <c r="AT83" s="78"/>
      <c r="AV83" s="78"/>
      <c r="AX83" s="81"/>
      <c r="AY83" s="78"/>
      <c r="AZ83" s="78"/>
      <c r="BB83" s="78"/>
      <c r="BD83" s="80"/>
      <c r="BE83" s="67"/>
      <c r="BF83" s="79"/>
      <c r="BG83" s="71"/>
      <c r="BH83" s="71"/>
      <c r="BI83" s="71"/>
    </row>
    <row r="84" spans="1:61" ht="26.25">
      <c r="AG84" s="67">
        <v>102</v>
      </c>
      <c r="AH84" s="77"/>
      <c r="AI84" s="78"/>
      <c r="AK84" s="82"/>
      <c r="AL84" s="78"/>
      <c r="AM84" s="78"/>
      <c r="AN84" s="79"/>
      <c r="AO84" s="78"/>
      <c r="AP84" s="79"/>
      <c r="AQ84" s="78"/>
      <c r="AR84" s="78"/>
      <c r="AS84" s="78"/>
      <c r="AT84" s="78"/>
      <c r="AV84" s="78"/>
      <c r="AX84" s="81"/>
      <c r="AY84" s="78"/>
      <c r="AZ84" s="78"/>
      <c r="BB84" s="78"/>
      <c r="BD84" s="80"/>
      <c r="BE84" s="67"/>
      <c r="BF84" s="79"/>
      <c r="BG84" s="71"/>
      <c r="BH84" s="71"/>
      <c r="BI84" s="71"/>
    </row>
    <row r="85" spans="1:61" ht="26.25">
      <c r="AG85" s="67">
        <v>101</v>
      </c>
      <c r="AH85" s="77"/>
      <c r="AI85" s="78"/>
      <c r="AK85" s="82"/>
      <c r="AL85" s="78"/>
      <c r="AM85" s="78"/>
      <c r="AN85" s="79"/>
      <c r="AO85" s="78"/>
      <c r="AP85" s="79"/>
      <c r="AQ85" s="78"/>
      <c r="AR85" s="78"/>
      <c r="AS85" s="78"/>
      <c r="AT85" s="78"/>
      <c r="AV85" s="78"/>
      <c r="AX85" s="81"/>
      <c r="AY85" s="78"/>
      <c r="AZ85" s="78"/>
      <c r="BB85" s="78"/>
      <c r="BD85" s="80"/>
      <c r="BE85" s="67"/>
      <c r="BF85" s="79"/>
      <c r="BG85" s="71"/>
      <c r="BH85" s="71"/>
      <c r="BI85" s="71"/>
    </row>
    <row r="86" spans="1:61" ht="26.25">
      <c r="AG86" s="67">
        <v>100</v>
      </c>
      <c r="AH86" s="77"/>
      <c r="AI86" s="78"/>
      <c r="AK86" s="82"/>
      <c r="AL86" s="78"/>
      <c r="AM86" s="78"/>
      <c r="AN86" s="79"/>
      <c r="AO86" s="78"/>
      <c r="AP86" s="79"/>
      <c r="AQ86" s="78"/>
      <c r="AR86" s="78"/>
      <c r="AS86" s="78"/>
      <c r="AT86" s="78"/>
      <c r="AV86" s="78"/>
      <c r="AX86" s="81"/>
      <c r="AY86" s="78"/>
      <c r="AZ86" s="78"/>
      <c r="BB86" s="78"/>
      <c r="BD86" s="80"/>
      <c r="BE86" s="67"/>
      <c r="BF86" s="79"/>
      <c r="BG86" s="71"/>
      <c r="BH86" s="71"/>
      <c r="BI86" s="71"/>
    </row>
    <row r="87" spans="1:61" ht="26.25">
      <c r="AG87" s="67">
        <v>99</v>
      </c>
      <c r="AH87" s="77"/>
      <c r="AI87" s="78"/>
      <c r="AK87" s="82"/>
      <c r="AL87" s="78"/>
      <c r="AM87" s="78"/>
      <c r="AN87" s="79"/>
      <c r="AO87" s="78"/>
      <c r="AP87" s="79"/>
      <c r="AQ87" s="78"/>
      <c r="AR87" s="78"/>
      <c r="AS87" s="78"/>
      <c r="AT87" s="78"/>
      <c r="AV87" s="78"/>
      <c r="AX87" s="81"/>
      <c r="AY87" s="78"/>
      <c r="AZ87" s="78"/>
      <c r="BB87" s="78"/>
      <c r="BD87" s="80"/>
      <c r="BE87" s="67"/>
      <c r="BF87" s="79"/>
      <c r="BG87" s="71"/>
      <c r="BH87" s="71"/>
      <c r="BI87" s="71"/>
    </row>
    <row r="88" spans="1:61" ht="26.25">
      <c r="AG88" s="67">
        <v>98</v>
      </c>
      <c r="AH88" s="77"/>
      <c r="AI88" s="78"/>
      <c r="AK88" s="82"/>
      <c r="AL88" s="78"/>
      <c r="AM88" s="78"/>
      <c r="AN88" s="79"/>
      <c r="AO88" s="78"/>
      <c r="AP88" s="79"/>
      <c r="AQ88" s="78"/>
      <c r="AR88" s="78"/>
      <c r="AS88" s="78"/>
      <c r="AT88" s="78"/>
      <c r="AV88" s="78"/>
      <c r="AX88" s="81"/>
      <c r="AY88" s="78"/>
      <c r="AZ88" s="78"/>
      <c r="BB88" s="78"/>
      <c r="BD88" s="80"/>
      <c r="BE88" s="67"/>
      <c r="BF88" s="79"/>
      <c r="BG88" s="71"/>
      <c r="BH88" s="71"/>
      <c r="BI88" s="71"/>
    </row>
    <row r="89" spans="1:61" ht="26.25">
      <c r="AG89" s="67">
        <v>97</v>
      </c>
      <c r="AH89" s="77"/>
      <c r="AI89" s="78"/>
      <c r="AK89" s="82"/>
      <c r="AL89" s="78"/>
      <c r="AM89" s="78"/>
      <c r="AN89" s="79"/>
      <c r="AO89" s="78"/>
      <c r="AP89" s="79"/>
      <c r="AQ89" s="78"/>
      <c r="AR89" s="78"/>
      <c r="AS89" s="78"/>
      <c r="AT89" s="78"/>
      <c r="AV89" s="78"/>
      <c r="AX89" s="81"/>
      <c r="AY89" s="78"/>
      <c r="AZ89" s="78"/>
      <c r="BB89" s="78"/>
      <c r="BD89" s="80"/>
      <c r="BE89" s="67"/>
      <c r="BF89" s="79"/>
      <c r="BG89" s="71"/>
      <c r="BH89" s="71"/>
      <c r="BI89" s="71"/>
    </row>
    <row r="90" spans="1:61" ht="26.25">
      <c r="AG90" s="67">
        <v>96</v>
      </c>
      <c r="AH90" s="77"/>
      <c r="AI90" s="78"/>
      <c r="AK90" s="82"/>
      <c r="AL90" s="78"/>
      <c r="AM90" s="78"/>
      <c r="AN90" s="79"/>
      <c r="AO90" s="78"/>
      <c r="AP90" s="79"/>
      <c r="AQ90" s="78"/>
      <c r="AR90" s="78"/>
      <c r="AS90" s="78"/>
      <c r="AT90" s="78"/>
      <c r="AV90" s="78"/>
      <c r="AX90" s="81"/>
      <c r="AY90" s="78"/>
      <c r="AZ90" s="78"/>
      <c r="BB90" s="78"/>
      <c r="BD90" s="80"/>
      <c r="BE90" s="67"/>
      <c r="BF90" s="79"/>
      <c r="BG90" s="71"/>
      <c r="BH90" s="71"/>
      <c r="BI90" s="71"/>
    </row>
    <row r="91" spans="1:61" ht="26.25">
      <c r="AG91" s="67">
        <v>95</v>
      </c>
      <c r="AH91" s="77"/>
      <c r="AI91" s="78"/>
      <c r="AK91" s="82"/>
      <c r="AL91" s="78"/>
      <c r="AM91" s="78"/>
      <c r="AN91" s="79"/>
      <c r="AO91" s="78"/>
      <c r="AP91" s="79"/>
      <c r="AQ91" s="78"/>
      <c r="AR91" s="78"/>
      <c r="AS91" s="78"/>
      <c r="AT91" s="78"/>
      <c r="AV91" s="78"/>
      <c r="AX91" s="81"/>
      <c r="AY91" s="78"/>
      <c r="AZ91" s="78"/>
      <c r="BB91" s="78"/>
      <c r="BD91" s="80"/>
      <c r="BE91" s="67"/>
      <c r="BF91" s="79"/>
      <c r="BG91" s="71"/>
      <c r="BH91" s="71"/>
      <c r="BI91" s="71"/>
    </row>
    <row r="92" spans="1:61" ht="26.25">
      <c r="A92" s="74">
        <f>Y34</f>
        <v>115.73182058326287</v>
      </c>
      <c r="B92" s="75" t="s">
        <v>60</v>
      </c>
      <c r="C92" s="69"/>
      <c r="D92" s="69"/>
      <c r="E92" s="69"/>
      <c r="F92" s="69"/>
      <c r="G92" s="69"/>
      <c r="H92" s="70"/>
      <c r="I92" s="5">
        <f>Y37</f>
        <v>92.506973040695556</v>
      </c>
      <c r="J92" s="73" t="s">
        <v>61</v>
      </c>
      <c r="K92" s="73"/>
      <c r="L92" s="70"/>
      <c r="M92" s="70"/>
      <c r="N92" s="5"/>
      <c r="O92" s="70"/>
      <c r="P92" s="70"/>
      <c r="R92" s="62"/>
      <c r="S92" s="5">
        <f>Y37</f>
        <v>92.506973040695556</v>
      </c>
      <c r="T92" s="73" t="s">
        <v>61</v>
      </c>
      <c r="U92" s="70"/>
      <c r="V92" s="70"/>
      <c r="W92" s="5"/>
      <c r="X92" s="76"/>
      <c r="Y92" s="74">
        <f>Y34</f>
        <v>115.73182058326287</v>
      </c>
      <c r="Z92" s="75" t="s">
        <v>60</v>
      </c>
      <c r="AA92" s="69"/>
      <c r="AB92" s="69"/>
      <c r="AC92" s="69"/>
      <c r="AD92" s="69"/>
      <c r="AG92" s="67">
        <v>94</v>
      </c>
      <c r="AH92" s="77"/>
      <c r="AI92" s="78"/>
      <c r="AK92" s="82"/>
      <c r="AL92" s="78"/>
      <c r="AM92" s="78"/>
      <c r="AN92" s="79"/>
      <c r="AO92" s="79"/>
      <c r="AP92" s="78"/>
      <c r="AR92" s="79"/>
      <c r="AS92" s="78"/>
      <c r="AT92" s="78"/>
      <c r="AV92" s="78"/>
      <c r="AX92" s="81"/>
      <c r="AY92" s="78"/>
      <c r="AZ92" s="78"/>
      <c r="BB92" s="78"/>
      <c r="BD92" s="80"/>
      <c r="BE92" s="67"/>
      <c r="BF92" s="79"/>
      <c r="BG92" s="71"/>
      <c r="BH92" s="71"/>
      <c r="BI92" s="71"/>
    </row>
    <row r="93" spans="1:61" ht="26.25">
      <c r="A93" s="68" t="s">
        <v>46</v>
      </c>
      <c r="S93" s="68" t="s">
        <v>47</v>
      </c>
      <c r="AG93" s="67">
        <v>93</v>
      </c>
      <c r="AH93" s="77"/>
      <c r="AI93" s="78"/>
      <c r="AK93" s="82"/>
      <c r="AL93" s="78"/>
      <c r="AM93" s="78"/>
      <c r="AN93" s="79"/>
      <c r="AO93" s="79"/>
      <c r="AP93" s="78"/>
      <c r="AR93" s="79"/>
      <c r="AS93" s="78"/>
      <c r="AT93" s="78"/>
      <c r="AV93" s="78"/>
      <c r="AX93" s="81"/>
      <c r="AY93" s="78"/>
      <c r="AZ93" s="78"/>
      <c r="BB93" s="78"/>
      <c r="BD93" s="80"/>
      <c r="BE93" s="67"/>
      <c r="BF93" s="79"/>
      <c r="BG93" s="71"/>
      <c r="BH93" s="71"/>
      <c r="BI93" s="71"/>
    </row>
    <row r="94" spans="1:61" ht="26.25">
      <c r="AG94" s="67">
        <v>92</v>
      </c>
      <c r="AH94" s="77"/>
      <c r="AI94" s="78"/>
      <c r="AK94" s="82"/>
      <c r="AL94" s="78"/>
      <c r="AM94" s="78"/>
      <c r="AN94" s="79"/>
      <c r="AO94" s="79"/>
      <c r="AP94" s="78"/>
      <c r="AR94" s="83" t="s">
        <v>69</v>
      </c>
      <c r="AS94" s="78"/>
      <c r="AT94" s="78"/>
      <c r="AV94" s="78"/>
      <c r="AX94" s="81"/>
      <c r="AY94" s="78"/>
      <c r="AZ94" s="78"/>
      <c r="BB94" s="78"/>
      <c r="BD94" s="80"/>
      <c r="BE94" s="67"/>
      <c r="BF94" s="79"/>
      <c r="BG94" s="71"/>
      <c r="BH94" s="71"/>
      <c r="BI94" s="71"/>
    </row>
    <row r="95" spans="1:61" ht="26.25">
      <c r="AG95" s="67">
        <v>91</v>
      </c>
      <c r="AH95" s="77"/>
      <c r="AI95" s="78"/>
      <c r="AK95" s="82"/>
      <c r="AL95" s="78"/>
      <c r="AM95" s="78"/>
      <c r="AN95" s="79"/>
      <c r="AO95" s="79"/>
      <c r="AP95" s="78"/>
      <c r="AR95" s="83"/>
      <c r="AS95" s="78"/>
      <c r="AT95" s="78"/>
      <c r="AV95" s="78"/>
      <c r="AX95" s="81"/>
      <c r="AY95" s="78"/>
      <c r="AZ95" s="78"/>
      <c r="BB95" s="78"/>
      <c r="BD95" s="80"/>
      <c r="BE95" s="67"/>
      <c r="BF95" s="79"/>
      <c r="BG95" s="71"/>
      <c r="BH95" s="71"/>
      <c r="BI95" s="71"/>
    </row>
    <row r="96" spans="1:61" ht="26.25">
      <c r="AG96" s="67">
        <v>90</v>
      </c>
      <c r="AH96" s="77"/>
      <c r="AI96" s="78"/>
      <c r="AK96" s="82"/>
      <c r="AL96" s="78"/>
      <c r="AM96" s="78"/>
      <c r="AN96" s="79"/>
      <c r="AO96" s="79"/>
      <c r="AP96" s="78"/>
      <c r="AR96" s="83"/>
      <c r="AS96" s="78"/>
      <c r="AT96" s="78"/>
      <c r="AV96" s="78"/>
      <c r="AX96" s="81"/>
      <c r="AY96" s="78"/>
      <c r="AZ96" s="78"/>
      <c r="BB96" s="78"/>
      <c r="BD96" s="80"/>
      <c r="BE96" s="67"/>
      <c r="BF96" s="79"/>
      <c r="BG96" s="71"/>
      <c r="BH96" s="71"/>
      <c r="BI96" s="71"/>
    </row>
    <row r="97" spans="33:61" ht="26.25">
      <c r="AG97" s="67">
        <v>89</v>
      </c>
      <c r="AH97" s="84"/>
      <c r="AI97" s="85"/>
      <c r="AK97" s="82"/>
      <c r="AL97" s="78"/>
      <c r="AM97" s="78"/>
      <c r="AN97" s="79"/>
      <c r="AO97" s="79"/>
      <c r="AP97" s="78"/>
      <c r="AR97" s="83"/>
      <c r="AS97" s="78"/>
      <c r="AT97" s="78"/>
      <c r="AV97" s="78"/>
      <c r="AX97" s="81"/>
      <c r="AY97" s="78"/>
      <c r="AZ97" s="78"/>
      <c r="BB97" s="78"/>
      <c r="BD97" s="80"/>
      <c r="BE97" s="78"/>
      <c r="BF97" s="79"/>
      <c r="BG97" s="71"/>
      <c r="BH97" s="71"/>
      <c r="BI97" s="71"/>
    </row>
    <row r="98" spans="33:61" ht="26.25">
      <c r="AG98" s="67"/>
      <c r="AH98" s="67"/>
      <c r="AI98" s="86" t="s">
        <v>58</v>
      </c>
      <c r="AJ98" s="91"/>
      <c r="AK98" s="91"/>
      <c r="AL98" s="91"/>
      <c r="AM98" s="91"/>
      <c r="AN98" s="91"/>
      <c r="AO98" s="90"/>
      <c r="AP98" s="87" t="s">
        <v>57</v>
      </c>
      <c r="AQ98" s="87"/>
      <c r="AR98" s="87"/>
      <c r="AS98" s="93"/>
      <c r="AT98" s="93"/>
      <c r="AU98" s="88"/>
      <c r="AV98" s="92" t="s">
        <v>55</v>
      </c>
      <c r="AW98" s="92"/>
      <c r="AX98" s="92"/>
      <c r="AY98" s="92"/>
      <c r="AZ98" s="92"/>
      <c r="BA98" s="88"/>
      <c r="BB98" s="89" t="s">
        <v>56</v>
      </c>
      <c r="BC98" s="89"/>
      <c r="BD98" s="89"/>
      <c r="BE98" s="89"/>
      <c r="BF98" s="89"/>
      <c r="BG98" s="72"/>
      <c r="BH98" s="71"/>
      <c r="BI98" s="71"/>
    </row>
  </sheetData>
  <mergeCells count="1">
    <mergeCell ref="C3:D3"/>
  </mergeCells>
  <pageMargins left="0.7" right="0.7" top="0.75" bottom="0.75" header="0.3" footer="0.3"/>
  <pageSetup scale="41" orientation="landscape"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dc:creator>
  <cp:lastModifiedBy>Rob</cp:lastModifiedBy>
  <cp:lastPrinted>2012-01-18T02:41:15Z</cp:lastPrinted>
  <dcterms:created xsi:type="dcterms:W3CDTF">2012-01-13T21:11:40Z</dcterms:created>
  <dcterms:modified xsi:type="dcterms:W3CDTF">2012-02-23T16:27:42Z</dcterms:modified>
</cp:coreProperties>
</file>