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N74" i="1"/>
  <c r="AB73"/>
  <c r="AC73" s="1"/>
  <c r="AC72"/>
  <c r="AB72"/>
  <c r="AB71"/>
  <c r="AB74" s="1"/>
  <c r="AC70"/>
  <c r="AB70"/>
  <c r="U70"/>
  <c r="U74" s="1"/>
  <c r="O70"/>
  <c r="O74" s="1"/>
  <c r="N70"/>
  <c r="F70"/>
  <c r="F74" s="1"/>
  <c r="AC67"/>
  <c r="AB67"/>
  <c r="V67"/>
  <c r="U67"/>
  <c r="O67"/>
  <c r="N67"/>
  <c r="F67"/>
  <c r="G64"/>
  <c r="G67" s="1"/>
  <c r="F64"/>
  <c r="U60"/>
  <c r="V60" s="1"/>
  <c r="AC59"/>
  <c r="AB59"/>
  <c r="U59"/>
  <c r="V59" s="1"/>
  <c r="O59"/>
  <c r="N59"/>
  <c r="F59"/>
  <c r="G59" s="1"/>
  <c r="G58"/>
  <c r="F58"/>
  <c r="AB57"/>
  <c r="AC57" s="1"/>
  <c r="V57"/>
  <c r="U57"/>
  <c r="N57"/>
  <c r="O57" s="1"/>
  <c r="G57"/>
  <c r="F57"/>
  <c r="AB56"/>
  <c r="AB61" s="1"/>
  <c r="V56"/>
  <c r="V61" s="1"/>
  <c r="U56"/>
  <c r="U61" s="1"/>
  <c r="N56"/>
  <c r="O56" s="1"/>
  <c r="G56"/>
  <c r="F56"/>
  <c r="F61" s="1"/>
  <c r="N55"/>
  <c r="N61" s="1"/>
  <c r="U50"/>
  <c r="U52" s="1"/>
  <c r="F50"/>
  <c r="AC49"/>
  <c r="AB49"/>
  <c r="AB48"/>
  <c r="AC48" s="1"/>
  <c r="AC47"/>
  <c r="AB47"/>
  <c r="AB46"/>
  <c r="AB50" s="1"/>
  <c r="AB52" s="1"/>
  <c r="V46"/>
  <c r="V50" s="1"/>
  <c r="V52" s="1"/>
  <c r="U46"/>
  <c r="N46"/>
  <c r="N50" s="1"/>
  <c r="G46"/>
  <c r="G50" s="1"/>
  <c r="F46"/>
  <c r="AC43"/>
  <c r="AB43"/>
  <c r="V43"/>
  <c r="U43"/>
  <c r="O43"/>
  <c r="N43"/>
  <c r="F40"/>
  <c r="F43" s="1"/>
  <c r="U37"/>
  <c r="V36"/>
  <c r="U36"/>
  <c r="F36"/>
  <c r="F37" s="1"/>
  <c r="V35"/>
  <c r="U35"/>
  <c r="N35"/>
  <c r="O35" s="1"/>
  <c r="G35"/>
  <c r="F35"/>
  <c r="AB34"/>
  <c r="AC34" s="1"/>
  <c r="V34"/>
  <c r="U34"/>
  <c r="N34"/>
  <c r="O34" s="1"/>
  <c r="G34"/>
  <c r="F34"/>
  <c r="AB33"/>
  <c r="AC33" s="1"/>
  <c r="V33"/>
  <c r="U33"/>
  <c r="N33"/>
  <c r="O33" s="1"/>
  <c r="G33"/>
  <c r="F33"/>
  <c r="AB32"/>
  <c r="AB37" s="1"/>
  <c r="V32"/>
  <c r="V37" s="1"/>
  <c r="U32"/>
  <c r="N32"/>
  <c r="O32" s="1"/>
  <c r="G32"/>
  <c r="F32"/>
  <c r="N31"/>
  <c r="N37" s="1"/>
  <c r="U26"/>
  <c r="U28" s="1"/>
  <c r="F26"/>
  <c r="AC25"/>
  <c r="AB25"/>
  <c r="AB24"/>
  <c r="AC24" s="1"/>
  <c r="AC23"/>
  <c r="AB23"/>
  <c r="AB22"/>
  <c r="AB26" s="1"/>
  <c r="AB28" s="1"/>
  <c r="V22"/>
  <c r="V26" s="1"/>
  <c r="U22"/>
  <c r="N22"/>
  <c r="N26" s="1"/>
  <c r="G22"/>
  <c r="G26" s="1"/>
  <c r="F22"/>
  <c r="AC19"/>
  <c r="AB19"/>
  <c r="V19"/>
  <c r="U19"/>
  <c r="O19"/>
  <c r="N19"/>
  <c r="F16"/>
  <c r="F19" s="1"/>
  <c r="G12"/>
  <c r="F12"/>
  <c r="U11"/>
  <c r="V11" s="1"/>
  <c r="O11"/>
  <c r="N11"/>
  <c r="F11"/>
  <c r="G11" s="1"/>
  <c r="AC10"/>
  <c r="AB10"/>
  <c r="U10"/>
  <c r="V10" s="1"/>
  <c r="O10"/>
  <c r="N10"/>
  <c r="F10"/>
  <c r="G10" s="1"/>
  <c r="AC9"/>
  <c r="AC13" s="1"/>
  <c r="AB9"/>
  <c r="AB13" s="1"/>
  <c r="U9"/>
  <c r="U13" s="1"/>
  <c r="O9"/>
  <c r="O13" s="1"/>
  <c r="N9"/>
  <c r="N13" s="1"/>
  <c r="F9"/>
  <c r="F13" s="1"/>
  <c r="N28" l="1"/>
  <c r="N52"/>
  <c r="AB76"/>
  <c r="N76"/>
  <c r="F76"/>
  <c r="F28"/>
  <c r="F52"/>
  <c r="G61"/>
  <c r="U76"/>
  <c r="G9"/>
  <c r="G13" s="1"/>
  <c r="V9"/>
  <c r="V13" s="1"/>
  <c r="V28" s="1"/>
  <c r="G16"/>
  <c r="G19" s="1"/>
  <c r="G28" s="1"/>
  <c r="O22"/>
  <c r="O26" s="1"/>
  <c r="O28" s="1"/>
  <c r="AC22"/>
  <c r="AC26" s="1"/>
  <c r="AC28" s="1"/>
  <c r="O31"/>
  <c r="O37" s="1"/>
  <c r="AC32"/>
  <c r="AC37" s="1"/>
  <c r="G36"/>
  <c r="G37" s="1"/>
  <c r="G40"/>
  <c r="G43" s="1"/>
  <c r="O46"/>
  <c r="O50" s="1"/>
  <c r="O52" s="1"/>
  <c r="AC46"/>
  <c r="AC50" s="1"/>
  <c r="AC52" s="1"/>
  <c r="O55"/>
  <c r="O61" s="1"/>
  <c r="O76" s="1"/>
  <c r="AC56"/>
  <c r="AC61" s="1"/>
  <c r="G70"/>
  <c r="G74" s="1"/>
  <c r="V70"/>
  <c r="V74" s="1"/>
  <c r="V76" s="1"/>
  <c r="AC71"/>
  <c r="AC74" s="1"/>
  <c r="AC76" s="1"/>
  <c r="G52" l="1"/>
  <c r="G76"/>
</calcChain>
</file>

<file path=xl/comments1.xml><?xml version="1.0" encoding="utf-8"?>
<comments xmlns="http://schemas.openxmlformats.org/spreadsheetml/2006/main">
  <authors>
    <author>SCarlson</author>
    <author>Amber Anderson Mba</author>
  </authors>
  <commentList>
    <comment ref="X22" authorId="0">
      <text>
        <r>
          <rPr>
            <b/>
            <sz val="8"/>
            <color indexed="81"/>
            <rFont val="Tahoma"/>
            <family val="2"/>
          </rPr>
          <t>SCarlson:</t>
        </r>
        <r>
          <rPr>
            <sz val="8"/>
            <color indexed="81"/>
            <rFont val="Tahoma"/>
            <family val="2"/>
          </rPr>
          <t xml:space="preserve">
mower conditioner PTO</t>
        </r>
      </text>
    </comment>
    <comment ref="B24" authorId="0">
      <text>
        <r>
          <rPr>
            <b/>
            <sz val="8"/>
            <color indexed="81"/>
            <rFont val="Tahoma"/>
            <family val="2"/>
          </rPr>
          <t>SCarlson:</t>
        </r>
        <r>
          <rPr>
            <sz val="8"/>
            <color indexed="81"/>
            <rFont val="Tahoma"/>
            <family val="2"/>
          </rPr>
          <t xml:space="preserve">
In Sioux Center the Ethanol plant will take high moisture corn up to about 22% without any drying needed.</t>
        </r>
      </text>
    </comment>
    <comment ref="X46" authorId="0">
      <text>
        <r>
          <rPr>
            <b/>
            <sz val="8"/>
            <color indexed="81"/>
            <rFont val="Tahoma"/>
            <family val="2"/>
          </rPr>
          <t>SCarlson:</t>
        </r>
        <r>
          <rPr>
            <sz val="8"/>
            <color indexed="81"/>
            <rFont val="Tahoma"/>
            <family val="2"/>
          </rPr>
          <t xml:space="preserve">
mower conditioner PTO</t>
        </r>
      </text>
    </comment>
    <comment ref="B48" authorId="0">
      <text>
        <r>
          <rPr>
            <b/>
            <sz val="8"/>
            <color indexed="81"/>
            <rFont val="Tahoma"/>
            <family val="2"/>
          </rPr>
          <t>SCarlson:</t>
        </r>
        <r>
          <rPr>
            <sz val="8"/>
            <color indexed="81"/>
            <rFont val="Tahoma"/>
            <family val="2"/>
          </rPr>
          <t xml:space="preserve">
In Sioux Center the Ethanol plant will take high moisture corn up to about 22% without any drying needed.</t>
        </r>
      </text>
    </comment>
    <comment ref="C64" authorId="1">
      <text>
        <r>
          <rPr>
            <b/>
            <sz val="9"/>
            <color indexed="81"/>
            <rFont val="Arial"/>
          </rPr>
          <t>Amber Anderson Mba:</t>
        </r>
        <r>
          <rPr>
            <sz val="9"/>
            <color indexed="81"/>
            <rFont val="Arial"/>
          </rPr>
          <t xml:space="preserve">
Field notes say 200 lbs, but Sarah's notes say 230# added for 2011</t>
        </r>
      </text>
    </comment>
    <comment ref="K65" authorId="1">
      <text>
        <r>
          <rPr>
            <b/>
            <sz val="9"/>
            <color indexed="81"/>
            <rFont val="Arial"/>
          </rPr>
          <t>Amber Anderson Mba:</t>
        </r>
        <r>
          <rPr>
            <sz val="9"/>
            <color indexed="81"/>
            <rFont val="Arial"/>
          </rPr>
          <t xml:space="preserve">
not noted in field notes</t>
        </r>
      </text>
    </comment>
    <comment ref="X70" authorId="0">
      <text>
        <r>
          <rPr>
            <b/>
            <sz val="8"/>
            <color indexed="81"/>
            <rFont val="Tahoma"/>
            <family val="2"/>
          </rPr>
          <t>SCarlson:</t>
        </r>
        <r>
          <rPr>
            <sz val="8"/>
            <color indexed="81"/>
            <rFont val="Tahoma"/>
            <family val="2"/>
          </rPr>
          <t xml:space="preserve">
mower conditioner PTO</t>
        </r>
      </text>
    </comment>
    <comment ref="B72" authorId="0">
      <text>
        <r>
          <rPr>
            <b/>
            <sz val="8"/>
            <color indexed="81"/>
            <rFont val="Tahoma"/>
            <family val="2"/>
          </rPr>
          <t>SCarlson:</t>
        </r>
        <r>
          <rPr>
            <sz val="8"/>
            <color indexed="81"/>
            <rFont val="Tahoma"/>
            <family val="2"/>
          </rPr>
          <t xml:space="preserve">
In Sioux Center the Ethanol plant will take high moisture corn up to about 22% without any drying needed.</t>
        </r>
      </text>
    </comment>
  </commentList>
</comments>
</file>

<file path=xl/sharedStrings.xml><?xml version="1.0" encoding="utf-8"?>
<sst xmlns="http://schemas.openxmlformats.org/spreadsheetml/2006/main" count="456" uniqueCount="89">
  <si>
    <t>CONTINUOUS CORN</t>
  </si>
  <si>
    <t>Gateway to Sustainability Rotation</t>
  </si>
  <si>
    <r>
      <t>PM709</t>
    </r>
    <r>
      <rPr>
        <b/>
        <vertAlign val="superscript"/>
        <sz val="8"/>
        <rFont val="Arial"/>
        <family val="2"/>
      </rPr>
      <t>(3)</t>
    </r>
  </si>
  <si>
    <t>PM709</t>
  </si>
  <si>
    <t>Weight</t>
  </si>
  <si>
    <t>Diesel Equiv</t>
  </si>
  <si>
    <t>No.of</t>
  </si>
  <si>
    <t>Energy</t>
  </si>
  <si>
    <t>Field Notes</t>
  </si>
  <si>
    <t>Process</t>
  </si>
  <si>
    <t>(#/acre)</t>
  </si>
  <si>
    <t>(gal/acre/pass)</t>
  </si>
  <si>
    <t>Passes</t>
  </si>
  <si>
    <t>(gal/acre)</t>
  </si>
  <si>
    <t>(BTU/acre)</t>
  </si>
  <si>
    <t>Continuous Corn 2009</t>
  </si>
  <si>
    <t>Rotational Corn 2009</t>
  </si>
  <si>
    <t>Soybeans 2009</t>
  </si>
  <si>
    <t>Oats/Clover 2009</t>
  </si>
  <si>
    <t>Preharvest Machinery</t>
  </si>
  <si>
    <t>Tandem disk - Tilled field</t>
  </si>
  <si>
    <t>4 passes with Case IH 496 tandem disc (19.5 ft width) @ 5 MPH pulled by JD4055 (110 HP)</t>
  </si>
  <si>
    <t>1 pass with Case IH 496 tandem disc (19.5 ft width) @ 5 MPH pulled by JD4055 (110 HP)</t>
  </si>
  <si>
    <t>Fertilizer (Urea N)</t>
  </si>
  <si>
    <t>Apply urea-N (200#N) using fertilizer cart and JD4055 @ 5 MPH broadcast**</t>
  </si>
  <si>
    <t>Plant ONLY</t>
  </si>
  <si>
    <t>JD 4055 tractor and JD 7200 Planter (4 row 36” spacing) @ 4.4 A/hr</t>
  </si>
  <si>
    <t>JD 4055 tractor and JD 7200 Planter (4 row 36” spacing) @ 6.65 A/hr</t>
  </si>
  <si>
    <t>Plant (grain drill)</t>
  </si>
  <si>
    <t>JD 4055 tractor and12 ft Krauss drill</t>
  </si>
  <si>
    <t>JD 4055 tractor and JD 7200 Planter (4 row 36” spacing) @ 4.4 MPH</t>
  </si>
  <si>
    <t>Spray</t>
  </si>
  <si>
    <t>Spray – 3 row sprayer pulled by NewHolland TC33D (33HP)</t>
  </si>
  <si>
    <t>Spray – 3 row sprayer pulled by NH TC33D (33HP)</t>
  </si>
  <si>
    <t>Sub Total</t>
  </si>
  <si>
    <t>Seed &amp; Inputs</t>
  </si>
  <si>
    <r>
      <t>Urea N</t>
    </r>
    <r>
      <rPr>
        <vertAlign val="superscript"/>
        <sz val="8"/>
        <rFont val="Arial"/>
        <family val="2"/>
      </rPr>
      <t>(4)</t>
    </r>
  </si>
  <si>
    <t>Fertilizer -Urea nitrogen – 200#/A</t>
  </si>
  <si>
    <t>No Charge for seeds</t>
  </si>
  <si>
    <r>
      <t>No Charge for Herbicide</t>
    </r>
    <r>
      <rPr>
        <vertAlign val="superscript"/>
        <sz val="8"/>
        <rFont val="Arial"/>
        <family val="2"/>
      </rPr>
      <t>(5)</t>
    </r>
  </si>
  <si>
    <r>
      <t xml:space="preserve">Herbicide –1 X Roundup Original Max </t>
    </r>
    <r>
      <rPr>
        <b/>
        <sz val="6"/>
        <rFont val="Arial"/>
        <family val="2"/>
      </rPr>
      <t>42</t>
    </r>
    <r>
      <rPr>
        <sz val="6"/>
        <rFont val="Arial"/>
        <family val="2"/>
      </rPr>
      <t xml:space="preserve"> oz/A + 1 qt/100 gallons WeatherGard Complete (oil/surfactant)</t>
    </r>
  </si>
  <si>
    <t>Herbicide –1 X Roundup Original Max 24 oz/A + 1 qt/100 gallons WeatherGard Complete (oil/surfactant)</t>
  </si>
  <si>
    <t>Harvest Machinery</t>
  </si>
  <si>
    <t>combine</t>
  </si>
  <si>
    <t>Case IH 1640 with a four row head</t>
  </si>
  <si>
    <t>CASE IH 1640 with bean head</t>
  </si>
  <si>
    <t>Cutting</t>
  </si>
  <si>
    <t>Cutting: JD 4055 and Kuhn GMD 66  disc mower  (7’10” width) 8 MPH</t>
  </si>
  <si>
    <t>haul</t>
  </si>
  <si>
    <t>-</t>
  </si>
  <si>
    <t>Raking</t>
  </si>
  <si>
    <t>2 Raking: JD 4055 and Kuhn 4120 TH rotary rake</t>
  </si>
  <si>
    <t>dry</t>
  </si>
  <si>
    <t>Bailing</t>
  </si>
  <si>
    <t>Baling: JD 4630 (150 HP) and 567 JD Baler</t>
  </si>
  <si>
    <t>handle</t>
  </si>
  <si>
    <t>Clipping</t>
  </si>
  <si>
    <t>Weeds clipped only in 2009 not in 2010</t>
  </si>
  <si>
    <t>TOTAL</t>
  </si>
  <si>
    <t>Continuous Corn 2010</t>
  </si>
  <si>
    <t>Rotational Corn 2010</t>
  </si>
  <si>
    <t>Soybeans 2010</t>
  </si>
  <si>
    <t>Oats/Clover 2010</t>
  </si>
  <si>
    <t>Spray Oats/Clover fall of 2009</t>
  </si>
  <si>
    <t>Apply lime &amp; DAP</t>
  </si>
  <si>
    <t>2010 Cultivation only</t>
  </si>
  <si>
    <t>Soybeans were cultivated 1X </t>
  </si>
  <si>
    <t>Fertilizer</t>
  </si>
  <si>
    <t>KEEP</t>
  </si>
  <si>
    <t>Continuous Corn 2011</t>
  </si>
  <si>
    <t>Rotational Corn 2011</t>
  </si>
  <si>
    <t>Soybeans 2011</t>
  </si>
  <si>
    <t>Oats/Clover 2011</t>
  </si>
  <si>
    <t>Spray Oats/Clover fall of 2010</t>
  </si>
  <si>
    <t>Apply KCl, lime &amp; DAP</t>
  </si>
  <si>
    <t>JD 4055 tractor and 12 ft Krauss drill</t>
  </si>
  <si>
    <t>JD 4055 tractor and pull sprayer (300 gallon tank) 24 foot boom</t>
  </si>
  <si>
    <t>JD 4055 tractor and pull type sprayer (300 gallon tank) 24 foot boom</t>
  </si>
  <si>
    <t>JD 4055 tractor and pull-type sprayer (300 gallon tank) 24 ft boom</t>
  </si>
  <si>
    <t>Seed</t>
  </si>
  <si>
    <t>Urea</t>
  </si>
  <si>
    <t>Seeds</t>
  </si>
  <si>
    <t>Herbicide</t>
  </si>
  <si>
    <t>Harvest Corn</t>
  </si>
  <si>
    <t>CASE IH 1640 with four row head</t>
  </si>
  <si>
    <t>Hauled corn one mile to town</t>
  </si>
  <si>
    <t>Weeds clipped only in 2009 not in 2010 or 2011</t>
  </si>
  <si>
    <t>Harvested 14420 lbs of oat hay from 2.4 acres on July 2, 2011</t>
  </si>
  <si>
    <t>Ignoring herbicide at present - small energy contribution (Lammer's dissertation)...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</si>
</sst>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8"/>
      <name val="Arial"/>
    </font>
    <font>
      <sz val="8"/>
      <name val="Calibri"/>
      <family val="2"/>
    </font>
    <font>
      <b/>
      <sz val="14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8"/>
      <color indexed="10"/>
      <name val="Arial"/>
      <family val="2"/>
    </font>
    <font>
      <b/>
      <u/>
      <sz val="8"/>
      <name val="Arial"/>
      <family val="2"/>
    </font>
    <font>
      <b/>
      <sz val="10"/>
      <name val="Arial"/>
    </font>
    <font>
      <u/>
      <sz val="8"/>
      <name val="Arial"/>
      <family val="2"/>
    </font>
    <font>
      <u/>
      <sz val="6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b/>
      <sz val="6"/>
      <name val="Arial"/>
      <family val="2"/>
    </font>
    <font>
      <sz val="6"/>
      <color indexed="8"/>
      <name val="Arial"/>
      <family val="2"/>
    </font>
    <font>
      <b/>
      <i/>
      <sz val="6"/>
      <color indexed="8"/>
      <name val="Arial"/>
      <family val="2"/>
    </font>
    <font>
      <sz val="6"/>
      <color indexed="10"/>
      <name val="Arial"/>
      <family val="2"/>
    </font>
    <font>
      <b/>
      <i/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Arial"/>
    </font>
    <font>
      <sz val="9"/>
      <color indexed="8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3" borderId="3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5" xfId="0" applyFont="1" applyFill="1" applyBorder="1" applyAlignment="1"/>
    <xf numFmtId="0" fontId="2" fillId="3" borderId="6" xfId="0" applyFont="1" applyFill="1" applyBorder="1" applyAlignment="1"/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0" fontId="1" fillId="5" borderId="8" xfId="0" applyFont="1" applyFill="1" applyBorder="1" applyAlignment="1"/>
    <xf numFmtId="0" fontId="1" fillId="5" borderId="9" xfId="0" applyFont="1" applyFill="1" applyBorder="1" applyAlignment="1"/>
    <xf numFmtId="0" fontId="1" fillId="5" borderId="10" xfId="0" applyFont="1" applyFill="1" applyBorder="1" applyAlignment="1"/>
    <xf numFmtId="0" fontId="4" fillId="5" borderId="9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right"/>
    </xf>
    <xf numFmtId="0" fontId="1" fillId="5" borderId="8" xfId="0" applyFont="1" applyFill="1" applyBorder="1" applyAlignment="1">
      <alignment wrapText="1"/>
    </xf>
    <xf numFmtId="0" fontId="1" fillId="3" borderId="12" xfId="0" applyFont="1" applyFill="1" applyBorder="1" applyAlignment="1"/>
    <xf numFmtId="0" fontId="4" fillId="6" borderId="0" xfId="0" applyFont="1" applyFill="1" applyBorder="1" applyAlignment="1"/>
    <xf numFmtId="0" fontId="1" fillId="6" borderId="9" xfId="0" applyFont="1" applyFill="1" applyBorder="1" applyAlignment="1"/>
    <xf numFmtId="0" fontId="1" fillId="6" borderId="10" xfId="0" applyFont="1" applyFill="1" applyBorder="1" applyAlignment="1"/>
    <xf numFmtId="0" fontId="4" fillId="6" borderId="9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right"/>
    </xf>
    <xf numFmtId="0" fontId="1" fillId="6" borderId="8" xfId="0" applyFont="1" applyFill="1" applyBorder="1" applyAlignment="1">
      <alignment wrapText="1"/>
    </xf>
    <xf numFmtId="0" fontId="1" fillId="4" borderId="8" xfId="0" applyFont="1" applyFill="1" applyBorder="1" applyAlignment="1"/>
    <xf numFmtId="0" fontId="1" fillId="4" borderId="9" xfId="0" applyFont="1" applyFill="1" applyBorder="1" applyAlignment="1"/>
    <xf numFmtId="0" fontId="1" fillId="4" borderId="10" xfId="0" applyFont="1" applyFill="1" applyBorder="1" applyAlignment="1"/>
    <xf numFmtId="0" fontId="4" fillId="4" borderId="9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right"/>
    </xf>
    <xf numFmtId="0" fontId="1" fillId="7" borderId="8" xfId="0" applyFont="1" applyFill="1" applyBorder="1" applyAlignment="1"/>
    <xf numFmtId="0" fontId="1" fillId="7" borderId="9" xfId="0" applyFont="1" applyFill="1" applyBorder="1" applyAlignment="1"/>
    <xf numFmtId="0" fontId="1" fillId="7" borderId="10" xfId="0" applyFont="1" applyFill="1" applyBorder="1" applyAlignment="1"/>
    <xf numFmtId="0" fontId="4" fillId="7" borderId="9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right"/>
    </xf>
    <xf numFmtId="0" fontId="4" fillId="7" borderId="12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wrapText="1"/>
    </xf>
    <xf numFmtId="0" fontId="1" fillId="6" borderId="0" xfId="0" applyFont="1" applyFill="1" applyBorder="1" applyAlignment="1"/>
    <xf numFmtId="0" fontId="4" fillId="6" borderId="16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wrapText="1"/>
    </xf>
    <xf numFmtId="0" fontId="4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wrapText="1"/>
    </xf>
    <xf numFmtId="0" fontId="4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7" fillId="4" borderId="20" xfId="0" applyFont="1" applyFill="1" applyBorder="1" applyAlignment="1"/>
    <xf numFmtId="0" fontId="4" fillId="7" borderId="18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7" fillId="7" borderId="24" xfId="0" applyFont="1" applyFill="1" applyBorder="1" applyAlignment="1"/>
    <xf numFmtId="0" fontId="8" fillId="3" borderId="25" xfId="0" applyFont="1" applyFill="1" applyBorder="1" applyAlignment="1"/>
    <xf numFmtId="0" fontId="1" fillId="3" borderId="26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wrapText="1"/>
    </xf>
    <xf numFmtId="0" fontId="8" fillId="3" borderId="28" xfId="0" applyFont="1" applyFill="1" applyBorder="1" applyAlignment="1"/>
    <xf numFmtId="0" fontId="1" fillId="3" borderId="29" xfId="0" applyFont="1" applyFill="1" applyBorder="1" applyAlignment="1"/>
    <xf numFmtId="0" fontId="1" fillId="3" borderId="28" xfId="0" applyFont="1" applyFill="1" applyBorder="1" applyAlignment="1"/>
    <xf numFmtId="0" fontId="1" fillId="3" borderId="30" xfId="0" applyFont="1" applyFill="1" applyBorder="1" applyAlignment="1"/>
    <xf numFmtId="0" fontId="8" fillId="3" borderId="31" xfId="0" applyFont="1" applyFill="1" applyBorder="1" applyAlignment="1"/>
    <xf numFmtId="0" fontId="1" fillId="3" borderId="32" xfId="0" applyFont="1" applyFill="1" applyBorder="1" applyAlignment="1"/>
    <xf numFmtId="0" fontId="1" fillId="3" borderId="31" xfId="0" applyFont="1" applyFill="1" applyBorder="1" applyAlignment="1"/>
    <xf numFmtId="0" fontId="1" fillId="3" borderId="33" xfId="0" applyFont="1" applyFill="1" applyBorder="1" applyAlignment="1"/>
    <xf numFmtId="0" fontId="4" fillId="5" borderId="34" xfId="0" applyFont="1" applyFill="1" applyBorder="1" applyAlignment="1"/>
    <xf numFmtId="0" fontId="1" fillId="5" borderId="35" xfId="0" applyFont="1" applyFill="1" applyBorder="1" applyAlignment="1"/>
    <xf numFmtId="0" fontId="9" fillId="5" borderId="34" xfId="0" applyFont="1" applyFill="1" applyBorder="1" applyAlignment="1">
      <alignment wrapText="1"/>
    </xf>
    <xf numFmtId="0" fontId="4" fillId="6" borderId="36" xfId="0" applyFont="1" applyFill="1" applyBorder="1" applyAlignment="1"/>
    <xf numFmtId="0" fontId="1" fillId="6" borderId="37" xfId="0" applyFont="1" applyFill="1" applyBorder="1" applyAlignment="1"/>
    <xf numFmtId="0" fontId="1" fillId="6" borderId="38" xfId="0" applyFont="1" applyFill="1" applyBorder="1" applyAlignment="1"/>
    <xf numFmtId="0" fontId="10" fillId="6" borderId="39" xfId="0" applyFont="1" applyFill="1" applyBorder="1" applyAlignment="1">
      <alignment wrapText="1"/>
    </xf>
    <xf numFmtId="0" fontId="4" fillId="4" borderId="36" xfId="0" applyFont="1" applyFill="1" applyBorder="1" applyAlignment="1"/>
    <xf numFmtId="0" fontId="1" fillId="4" borderId="40" xfId="0" applyFont="1" applyFill="1" applyBorder="1" applyAlignment="1"/>
    <xf numFmtId="0" fontId="1" fillId="4" borderId="37" xfId="0" applyFont="1" applyFill="1" applyBorder="1" applyAlignment="1"/>
    <xf numFmtId="0" fontId="1" fillId="4" borderId="38" xfId="0" applyFont="1" applyFill="1" applyBorder="1" applyAlignment="1"/>
    <xf numFmtId="0" fontId="1" fillId="4" borderId="41" xfId="0" applyFont="1" applyFill="1" applyBorder="1" applyAlignment="1"/>
    <xf numFmtId="0" fontId="11" fillId="4" borderId="36" xfId="0" applyFont="1" applyFill="1" applyBorder="1" applyAlignment="1">
      <alignment wrapText="1"/>
    </xf>
    <xf numFmtId="0" fontId="4" fillId="7" borderId="34" xfId="0" applyFont="1" applyFill="1" applyBorder="1" applyAlignment="1"/>
    <xf numFmtId="0" fontId="1" fillId="7" borderId="35" xfId="0" applyFont="1" applyFill="1" applyBorder="1" applyAlignment="1"/>
    <xf numFmtId="0" fontId="9" fillId="7" borderId="39" xfId="0" applyFont="1" applyFill="1" applyBorder="1" applyAlignment="1"/>
    <xf numFmtId="0" fontId="1" fillId="5" borderId="8" xfId="0" applyFont="1" applyFill="1" applyBorder="1" applyAlignment="1">
      <alignment horizontal="right"/>
    </xf>
    <xf numFmtId="0" fontId="1" fillId="5" borderId="14" xfId="0" applyFont="1" applyFill="1" applyBorder="1" applyAlignment="1"/>
    <xf numFmtId="2" fontId="1" fillId="5" borderId="42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3" fontId="1" fillId="5" borderId="0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wrapText="1"/>
    </xf>
    <xf numFmtId="0" fontId="1" fillId="6" borderId="0" xfId="0" applyFont="1" applyFill="1" applyBorder="1" applyAlignment="1">
      <alignment horizontal="right"/>
    </xf>
    <xf numFmtId="0" fontId="1" fillId="6" borderId="42" xfId="0" applyFont="1" applyFill="1" applyBorder="1" applyAlignment="1"/>
    <xf numFmtId="2" fontId="1" fillId="6" borderId="0" xfId="0" applyNumberFormat="1" applyFont="1" applyFill="1" applyBorder="1" applyAlignment="1">
      <alignment horizontal="center"/>
    </xf>
    <xf numFmtId="0" fontId="1" fillId="6" borderId="42" xfId="0" applyFont="1" applyFill="1" applyBorder="1" applyAlignment="1">
      <alignment horizontal="center"/>
    </xf>
    <xf numFmtId="2" fontId="1" fillId="6" borderId="42" xfId="0" applyNumberFormat="1" applyFont="1" applyFill="1" applyBorder="1" applyAlignment="1">
      <alignment horizontal="center"/>
    </xf>
    <xf numFmtId="3" fontId="1" fillId="6" borderId="0" xfId="0" applyNumberFormat="1" applyFont="1" applyFill="1" applyBorder="1" applyAlignment="1">
      <alignment horizontal="center"/>
    </xf>
    <xf numFmtId="0" fontId="11" fillId="6" borderId="8" xfId="0" applyFont="1" applyFill="1" applyBorder="1" applyAlignment="1">
      <alignment wrapText="1"/>
    </xf>
    <xf numFmtId="0" fontId="1" fillId="4" borderId="8" xfId="0" applyFont="1" applyFill="1" applyBorder="1" applyAlignment="1">
      <alignment horizontal="right"/>
    </xf>
    <xf numFmtId="0" fontId="1" fillId="4" borderId="42" xfId="0" applyFont="1" applyFill="1" applyBorder="1" applyAlignment="1"/>
    <xf numFmtId="2" fontId="1" fillId="4" borderId="0" xfId="0" applyNumberFormat="1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2" fontId="1" fillId="4" borderId="42" xfId="0" applyNumberFormat="1" applyFont="1" applyFill="1" applyBorder="1" applyAlignment="1">
      <alignment horizontal="center"/>
    </xf>
    <xf numFmtId="3" fontId="1" fillId="4" borderId="43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wrapText="1"/>
    </xf>
    <xf numFmtId="0" fontId="1" fillId="7" borderId="8" xfId="0" applyFont="1" applyFill="1" applyBorder="1" applyAlignment="1">
      <alignment horizontal="right"/>
    </xf>
    <xf numFmtId="0" fontId="1" fillId="7" borderId="16" xfId="0" applyFont="1" applyFill="1" applyBorder="1" applyAlignment="1"/>
    <xf numFmtId="2" fontId="1" fillId="7" borderId="0" xfId="0" applyNumberFormat="1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3" fontId="1" fillId="7" borderId="15" xfId="0" applyNumberFormat="1" applyFont="1" applyFill="1" applyBorder="1" applyAlignment="1">
      <alignment horizontal="center"/>
    </xf>
    <xf numFmtId="0" fontId="11" fillId="7" borderId="12" xfId="0" applyFont="1" applyFill="1" applyBorder="1" applyAlignment="1">
      <alignment wrapText="1"/>
    </xf>
    <xf numFmtId="0" fontId="1" fillId="7" borderId="42" xfId="0" applyFont="1" applyFill="1" applyBorder="1" applyAlignment="1"/>
    <xf numFmtId="0" fontId="1" fillId="7" borderId="42" xfId="0" applyFont="1" applyFill="1" applyBorder="1" applyAlignment="1">
      <alignment horizontal="center"/>
    </xf>
    <xf numFmtId="3" fontId="1" fillId="7" borderId="14" xfId="0" applyNumberFormat="1" applyFont="1" applyFill="1" applyBorder="1" applyAlignment="1">
      <alignment horizontal="center"/>
    </xf>
    <xf numFmtId="0" fontId="1" fillId="5" borderId="20" xfId="0" applyFont="1" applyFill="1" applyBorder="1" applyAlignment="1">
      <alignment horizontal="right"/>
    </xf>
    <xf numFmtId="0" fontId="1" fillId="5" borderId="19" xfId="0" applyFont="1" applyFill="1" applyBorder="1" applyAlignment="1"/>
    <xf numFmtId="2" fontId="1" fillId="5" borderId="22" xfId="0" applyNumberFormat="1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3" fontId="1" fillId="5" borderId="19" xfId="0" applyNumberFormat="1" applyFont="1" applyFill="1" applyBorder="1" applyAlignment="1">
      <alignment horizontal="center"/>
    </xf>
    <xf numFmtId="0" fontId="11" fillId="5" borderId="20" xfId="0" applyFont="1" applyFill="1" applyBorder="1" applyAlignment="1">
      <alignment wrapText="1"/>
    </xf>
    <xf numFmtId="0" fontId="1" fillId="6" borderId="21" xfId="0" applyFont="1" applyFill="1" applyBorder="1" applyAlignment="1"/>
    <xf numFmtId="0" fontId="1" fillId="6" borderId="22" xfId="0" applyFont="1" applyFill="1" applyBorder="1" applyAlignment="1"/>
    <xf numFmtId="0" fontId="1" fillId="6" borderId="20" xfId="0" applyFont="1" applyFill="1" applyBorder="1" applyAlignment="1"/>
    <xf numFmtId="0" fontId="1" fillId="4" borderId="20" xfId="0" applyFont="1" applyFill="1" applyBorder="1" applyAlignment="1"/>
    <xf numFmtId="0" fontId="1" fillId="4" borderId="22" xfId="0" applyFont="1" applyFill="1" applyBorder="1" applyAlignment="1"/>
    <xf numFmtId="0" fontId="1" fillId="4" borderId="21" xfId="0" applyFont="1" applyFill="1" applyBorder="1" applyAlignment="1"/>
    <xf numFmtId="0" fontId="1" fillId="4" borderId="44" xfId="0" applyFont="1" applyFill="1" applyBorder="1" applyAlignment="1"/>
    <xf numFmtId="0" fontId="1" fillId="7" borderId="20" xfId="0" applyFont="1" applyFill="1" applyBorder="1" applyAlignment="1"/>
    <xf numFmtId="0" fontId="1" fillId="7" borderId="22" xfId="0" applyFont="1" applyFill="1" applyBorder="1" applyAlignment="1"/>
    <xf numFmtId="0" fontId="1" fillId="7" borderId="21" xfId="0" applyFont="1" applyFill="1" applyBorder="1" applyAlignment="1"/>
    <xf numFmtId="0" fontId="1" fillId="7" borderId="19" xfId="0" applyFont="1" applyFill="1" applyBorder="1" applyAlignment="1"/>
    <xf numFmtId="0" fontId="1" fillId="7" borderId="24" xfId="0" applyFont="1" applyFill="1" applyBorder="1" applyAlignment="1"/>
    <xf numFmtId="0" fontId="4" fillId="5" borderId="8" xfId="0" applyFont="1" applyFill="1" applyBorder="1" applyAlignment="1">
      <alignment horizontal="right"/>
    </xf>
    <xf numFmtId="0" fontId="1" fillId="5" borderId="29" xfId="0" applyFont="1" applyFill="1" applyBorder="1" applyAlignment="1"/>
    <xf numFmtId="2" fontId="1" fillId="5" borderId="45" xfId="0" applyNumberFormat="1" applyFont="1" applyFill="1" applyBorder="1" applyAlignment="1"/>
    <xf numFmtId="0" fontId="1" fillId="5" borderId="0" xfId="0" applyFont="1" applyFill="1" applyBorder="1" applyAlignment="1"/>
    <xf numFmtId="2" fontId="4" fillId="5" borderId="14" xfId="0" applyNumberFormat="1" applyFont="1" applyFill="1" applyBorder="1" applyAlignment="1">
      <alignment horizontal="center"/>
    </xf>
    <xf numFmtId="3" fontId="4" fillId="5" borderId="14" xfId="0" applyNumberFormat="1" applyFont="1" applyFill="1" applyBorder="1" applyAlignment="1">
      <alignment horizontal="center"/>
    </xf>
    <xf numFmtId="0" fontId="4" fillId="6" borderId="0" xfId="0" applyFont="1" applyFill="1" applyBorder="1" applyAlignment="1">
      <alignment horizontal="right"/>
    </xf>
    <xf numFmtId="2" fontId="1" fillId="6" borderId="0" xfId="0" applyNumberFormat="1" applyFont="1" applyFill="1" applyBorder="1" applyAlignment="1"/>
    <xf numFmtId="2" fontId="4" fillId="6" borderId="42" xfId="0" applyNumberFormat="1" applyFont="1" applyFill="1" applyBorder="1" applyAlignment="1">
      <alignment horizontal="center"/>
    </xf>
    <xf numFmtId="3" fontId="4" fillId="6" borderId="0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right"/>
    </xf>
    <xf numFmtId="2" fontId="1" fillId="4" borderId="0" xfId="0" applyNumberFormat="1" applyFont="1" applyFill="1" applyBorder="1" applyAlignment="1"/>
    <xf numFmtId="2" fontId="4" fillId="4" borderId="42" xfId="0" applyNumberFormat="1" applyFont="1" applyFill="1" applyBorder="1" applyAlignment="1">
      <alignment horizontal="center"/>
    </xf>
    <xf numFmtId="3" fontId="4" fillId="4" borderId="43" xfId="0" applyNumberFormat="1" applyFont="1" applyFill="1" applyBorder="1" applyAlignment="1">
      <alignment horizontal="center"/>
    </xf>
    <xf numFmtId="0" fontId="4" fillId="7" borderId="8" xfId="0" applyFont="1" applyFill="1" applyBorder="1" applyAlignment="1">
      <alignment horizontal="right"/>
    </xf>
    <xf numFmtId="2" fontId="1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3" fontId="4" fillId="7" borderId="14" xfId="0" applyNumberFormat="1" applyFont="1" applyFill="1" applyBorder="1" applyAlignment="1">
      <alignment horizontal="center"/>
    </xf>
    <xf numFmtId="0" fontId="1" fillId="7" borderId="12" xfId="0" applyFont="1" applyFill="1" applyBorder="1" applyAlignment="1"/>
    <xf numFmtId="0" fontId="1" fillId="5" borderId="42" xfId="0" applyFont="1" applyFill="1" applyBorder="1" applyAlignment="1"/>
    <xf numFmtId="2" fontId="1" fillId="5" borderId="11" xfId="0" applyNumberFormat="1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2" fontId="1" fillId="5" borderId="35" xfId="0" applyNumberFormat="1" applyFont="1" applyFill="1" applyBorder="1" applyAlignment="1">
      <alignment horizontal="center"/>
    </xf>
    <xf numFmtId="3" fontId="1" fillId="5" borderId="10" xfId="0" applyNumberFormat="1" applyFont="1" applyFill="1" applyBorder="1" applyAlignment="1">
      <alignment horizontal="center"/>
    </xf>
    <xf numFmtId="0" fontId="10" fillId="5" borderId="34" xfId="0" applyFont="1" applyFill="1" applyBorder="1" applyAlignment="1">
      <alignment wrapText="1"/>
    </xf>
    <xf numFmtId="0" fontId="4" fillId="6" borderId="9" xfId="0" applyFont="1" applyFill="1" applyBorder="1" applyAlignment="1"/>
    <xf numFmtId="0" fontId="1" fillId="6" borderId="35" xfId="0" applyFont="1" applyFill="1" applyBorder="1" applyAlignment="1"/>
    <xf numFmtId="2" fontId="1" fillId="6" borderId="9" xfId="0" applyNumberFormat="1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2" fontId="1" fillId="6" borderId="35" xfId="0" applyNumberFormat="1" applyFont="1" applyFill="1" applyBorder="1" applyAlignment="1">
      <alignment horizontal="center"/>
    </xf>
    <xf numFmtId="3" fontId="1" fillId="6" borderId="9" xfId="0" applyNumberFormat="1" applyFont="1" applyFill="1" applyBorder="1" applyAlignment="1">
      <alignment horizontal="center"/>
    </xf>
    <xf numFmtId="0" fontId="10" fillId="6" borderId="34" xfId="0" applyFont="1" applyFill="1" applyBorder="1" applyAlignment="1">
      <alignment wrapText="1"/>
    </xf>
    <xf numFmtId="0" fontId="4" fillId="4" borderId="34" xfId="0" applyFont="1" applyFill="1" applyBorder="1" applyAlignment="1"/>
    <xf numFmtId="0" fontId="1" fillId="4" borderId="35" xfId="0" applyFont="1" applyFill="1" applyBorder="1" applyAlignment="1"/>
    <xf numFmtId="2" fontId="1" fillId="4" borderId="9" xfId="0" applyNumberFormat="1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2" fontId="1" fillId="4" borderId="35" xfId="0" applyNumberFormat="1" applyFont="1" applyFill="1" applyBorder="1" applyAlignment="1">
      <alignment horizontal="center"/>
    </xf>
    <xf numFmtId="3" fontId="1" fillId="4" borderId="46" xfId="0" applyNumberFormat="1" applyFont="1" applyFill="1" applyBorder="1" applyAlignment="1">
      <alignment horizontal="center"/>
    </xf>
    <xf numFmtId="0" fontId="10" fillId="4" borderId="34" xfId="0" applyFont="1" applyFill="1" applyBorder="1" applyAlignment="1">
      <alignment wrapText="1"/>
    </xf>
    <xf numFmtId="2" fontId="1" fillId="7" borderId="9" xfId="0" applyNumberFormat="1" applyFont="1" applyFill="1" applyBorder="1" applyAlignment="1">
      <alignment horizontal="center"/>
    </xf>
    <xf numFmtId="0" fontId="1" fillId="7" borderId="35" xfId="0" applyFont="1" applyFill="1" applyBorder="1" applyAlignment="1">
      <alignment horizontal="center"/>
    </xf>
    <xf numFmtId="3" fontId="1" fillId="7" borderId="10" xfId="0" applyNumberFormat="1" applyFont="1" applyFill="1" applyBorder="1" applyAlignment="1">
      <alignment horizontal="center"/>
    </xf>
    <xf numFmtId="0" fontId="9" fillId="7" borderId="47" xfId="0" applyFont="1" applyFill="1" applyBorder="1" applyAlignment="1"/>
    <xf numFmtId="0" fontId="1" fillId="5" borderId="42" xfId="0" applyFont="1" applyFill="1" applyBorder="1" applyAlignment="1">
      <alignment horizontal="center"/>
    </xf>
    <xf numFmtId="2" fontId="1" fillId="5" borderId="45" xfId="0" applyNumberFormat="1" applyFont="1" applyFill="1" applyBorder="1" applyAlignment="1">
      <alignment horizontal="center"/>
    </xf>
    <xf numFmtId="0" fontId="1" fillId="5" borderId="22" xfId="0" applyFont="1" applyFill="1" applyBorder="1" applyAlignment="1"/>
    <xf numFmtId="2" fontId="1" fillId="5" borderId="48" xfId="0" applyNumberFormat="1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right"/>
    </xf>
    <xf numFmtId="2" fontId="1" fillId="4" borderId="21" xfId="0" applyNumberFormat="1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3" fontId="1" fillId="4" borderId="44" xfId="0" applyNumberFormat="1" applyFont="1" applyFill="1" applyBorder="1" applyAlignment="1">
      <alignment horizontal="center"/>
    </xf>
    <xf numFmtId="0" fontId="14" fillId="4" borderId="20" xfId="0" applyFont="1" applyFill="1" applyBorder="1" applyAlignment="1">
      <alignment wrapText="1"/>
    </xf>
    <xf numFmtId="2" fontId="1" fillId="5" borderId="0" xfId="0" applyNumberFormat="1" applyFont="1" applyFill="1" applyBorder="1" applyAlignment="1"/>
    <xf numFmtId="2" fontId="4" fillId="5" borderId="0" xfId="0" applyNumberFormat="1" applyFont="1" applyFill="1" applyBorder="1" applyAlignment="1">
      <alignment horizontal="center"/>
    </xf>
    <xf numFmtId="3" fontId="4" fillId="5" borderId="49" xfId="0" applyNumberFormat="1" applyFont="1" applyFill="1" applyBorder="1" applyAlignment="1">
      <alignment horizontal="center"/>
    </xf>
    <xf numFmtId="0" fontId="15" fillId="5" borderId="8" xfId="0" applyFont="1" applyFill="1" applyBorder="1" applyAlignment="1">
      <alignment wrapText="1"/>
    </xf>
    <xf numFmtId="2" fontId="1" fillId="5" borderId="9" xfId="0" applyNumberFormat="1" applyFont="1" applyFill="1" applyBorder="1" applyAlignment="1"/>
    <xf numFmtId="2" fontId="1" fillId="5" borderId="10" xfId="0" applyNumberFormat="1" applyFont="1" applyFill="1" applyBorder="1" applyAlignment="1">
      <alignment horizontal="center"/>
    </xf>
    <xf numFmtId="0" fontId="11" fillId="5" borderId="34" xfId="0" applyFont="1" applyFill="1" applyBorder="1" applyAlignment="1">
      <alignment wrapText="1"/>
    </xf>
    <xf numFmtId="2" fontId="1" fillId="6" borderId="9" xfId="0" applyNumberFormat="1" applyFont="1" applyFill="1" applyBorder="1" applyAlignment="1"/>
    <xf numFmtId="2" fontId="1" fillId="4" borderId="9" xfId="0" applyNumberFormat="1" applyFont="1" applyFill="1" applyBorder="1" applyAlignment="1"/>
    <xf numFmtId="2" fontId="1" fillId="7" borderId="9" xfId="0" applyNumberFormat="1" applyFont="1" applyFill="1" applyBorder="1" applyAlignment="1"/>
    <xf numFmtId="2" fontId="1" fillId="5" borderId="0" xfId="0" applyNumberFormat="1" applyFont="1" applyFill="1" applyBorder="1" applyAlignment="1">
      <alignment horizontal="center"/>
    </xf>
    <xf numFmtId="3" fontId="1" fillId="5" borderId="15" xfId="0" applyNumberFormat="1" applyFont="1" applyFill="1" applyBorder="1" applyAlignment="1">
      <alignment horizontal="center"/>
    </xf>
    <xf numFmtId="3" fontId="1" fillId="6" borderId="50" xfId="0" applyNumberFormat="1" applyFont="1" applyFill="1" applyBorder="1" applyAlignment="1">
      <alignment horizontal="center"/>
    </xf>
    <xf numFmtId="0" fontId="11" fillId="6" borderId="8" xfId="0" applyFont="1" applyFill="1" applyBorder="1" applyAlignment="1">
      <alignment horizontal="left" wrapText="1"/>
    </xf>
    <xf numFmtId="3" fontId="1" fillId="4" borderId="17" xfId="0" applyNumberFormat="1" applyFont="1" applyFill="1" applyBorder="1" applyAlignment="1">
      <alignment horizontal="center"/>
    </xf>
    <xf numFmtId="0" fontId="4" fillId="5" borderId="42" xfId="0" applyFont="1" applyFill="1" applyBorder="1" applyAlignment="1"/>
    <xf numFmtId="3" fontId="1" fillId="5" borderId="14" xfId="0" applyNumberFormat="1" applyFont="1" applyFill="1" applyBorder="1" applyAlignment="1">
      <alignment horizontal="center"/>
    </xf>
    <xf numFmtId="0" fontId="16" fillId="5" borderId="8" xfId="0" applyFont="1" applyFill="1" applyBorder="1" applyAlignment="1">
      <alignment wrapText="1"/>
    </xf>
    <xf numFmtId="0" fontId="4" fillId="6" borderId="42" xfId="0" applyFont="1" applyFill="1" applyBorder="1" applyAlignment="1"/>
    <xf numFmtId="0" fontId="4" fillId="4" borderId="42" xfId="0" applyFont="1" applyFill="1" applyBorder="1" applyAlignment="1"/>
    <xf numFmtId="3" fontId="1" fillId="4" borderId="51" xfId="0" applyNumberFormat="1" applyFont="1" applyFill="1" applyBorder="1" applyAlignment="1">
      <alignment horizontal="center"/>
    </xf>
    <xf numFmtId="2" fontId="11" fillId="5" borderId="8" xfId="0" applyNumberFormat="1" applyFont="1" applyFill="1" applyBorder="1" applyAlignment="1">
      <alignment horizontal="center" wrapText="1"/>
    </xf>
    <xf numFmtId="0" fontId="4" fillId="5" borderId="22" xfId="0" applyFont="1" applyFill="1" applyBorder="1" applyAlignment="1"/>
    <xf numFmtId="2" fontId="1" fillId="5" borderId="21" xfId="0" applyNumberFormat="1" applyFont="1" applyFill="1" applyBorder="1" applyAlignment="1">
      <alignment horizontal="center"/>
    </xf>
    <xf numFmtId="0" fontId="16" fillId="5" borderId="20" xfId="0" applyFont="1" applyFill="1" applyBorder="1" applyAlignment="1">
      <alignment wrapText="1"/>
    </xf>
    <xf numFmtId="0" fontId="1" fillId="6" borderId="21" xfId="0" applyFont="1" applyFill="1" applyBorder="1" applyAlignment="1">
      <alignment horizontal="right"/>
    </xf>
    <xf numFmtId="0" fontId="4" fillId="6" borderId="22" xfId="0" applyFont="1" applyFill="1" applyBorder="1" applyAlignment="1"/>
    <xf numFmtId="2" fontId="1" fillId="6" borderId="21" xfId="0" applyNumberFormat="1" applyFont="1" applyFill="1" applyBorder="1" applyAlignment="1">
      <alignment horizontal="center"/>
    </xf>
    <xf numFmtId="2" fontId="1" fillId="6" borderId="22" xfId="0" applyNumberFormat="1" applyFont="1" applyFill="1" applyBorder="1" applyAlignment="1">
      <alignment horizontal="center"/>
    </xf>
    <xf numFmtId="3" fontId="1" fillId="6" borderId="21" xfId="0" applyNumberFormat="1" applyFont="1" applyFill="1" applyBorder="1" applyAlignment="1">
      <alignment horizontal="center"/>
    </xf>
    <xf numFmtId="0" fontId="11" fillId="6" borderId="20" xfId="0" applyFont="1" applyFill="1" applyBorder="1" applyAlignment="1">
      <alignment wrapText="1"/>
    </xf>
    <xf numFmtId="0" fontId="4" fillId="4" borderId="22" xfId="0" applyFont="1" applyFill="1" applyBorder="1" applyAlignment="1"/>
    <xf numFmtId="3" fontId="1" fillId="4" borderId="23" xfId="0" applyNumberFormat="1" applyFont="1" applyFill="1" applyBorder="1" applyAlignment="1">
      <alignment horizontal="center"/>
    </xf>
    <xf numFmtId="0" fontId="11" fillId="4" borderId="20" xfId="0" applyFont="1" applyFill="1" applyBorder="1" applyAlignment="1">
      <alignment wrapText="1"/>
    </xf>
    <xf numFmtId="0" fontId="1" fillId="7" borderId="20" xfId="0" applyFont="1" applyFill="1" applyBorder="1" applyAlignment="1">
      <alignment horizontal="right"/>
    </xf>
    <xf numFmtId="2" fontId="1" fillId="7" borderId="21" xfId="0" applyNumberFormat="1" applyFont="1" applyFill="1" applyBorder="1" applyAlignment="1">
      <alignment horizontal="center"/>
    </xf>
    <xf numFmtId="3" fontId="1" fillId="7" borderId="19" xfId="0" applyNumberFormat="1" applyFont="1" applyFill="1" applyBorder="1" applyAlignment="1">
      <alignment horizontal="center"/>
    </xf>
    <xf numFmtId="0" fontId="11" fillId="7" borderId="24" xfId="0" applyFont="1" applyFill="1" applyBorder="1" applyAlignment="1">
      <alignment wrapText="1"/>
    </xf>
    <xf numFmtId="2" fontId="4" fillId="4" borderId="14" xfId="0" applyNumberFormat="1" applyFont="1" applyFill="1" applyBorder="1" applyAlignment="1">
      <alignment horizontal="center"/>
    </xf>
    <xf numFmtId="3" fontId="4" fillId="4" borderId="51" xfId="0" applyNumberFormat="1" applyFont="1" applyFill="1" applyBorder="1" applyAlignment="1">
      <alignment horizontal="center"/>
    </xf>
    <xf numFmtId="2" fontId="4" fillId="7" borderId="14" xfId="0" applyNumberFormat="1" applyFont="1" applyFill="1" applyBorder="1" applyAlignment="1">
      <alignment horizontal="center"/>
    </xf>
    <xf numFmtId="3" fontId="1" fillId="5" borderId="33" xfId="0" applyNumberFormat="1" applyFont="1" applyFill="1" applyBorder="1" applyAlignment="1">
      <alignment horizontal="center"/>
    </xf>
    <xf numFmtId="0" fontId="1" fillId="6" borderId="6" xfId="0" applyFont="1" applyFill="1" applyBorder="1" applyAlignment="1"/>
    <xf numFmtId="0" fontId="1" fillId="6" borderId="32" xfId="0" applyFont="1" applyFill="1" applyBorder="1" applyAlignment="1"/>
    <xf numFmtId="2" fontId="1" fillId="6" borderId="6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2" fontId="1" fillId="6" borderId="32" xfId="0" applyNumberFormat="1" applyFont="1" applyFill="1" applyBorder="1" applyAlignment="1">
      <alignment horizontal="center"/>
    </xf>
    <xf numFmtId="3" fontId="1" fillId="6" borderId="6" xfId="0" applyNumberFormat="1" applyFont="1" applyFill="1" applyBorder="1" applyAlignment="1">
      <alignment horizontal="center"/>
    </xf>
    <xf numFmtId="0" fontId="11" fillId="6" borderId="31" xfId="0" applyFont="1" applyFill="1" applyBorder="1" applyAlignment="1">
      <alignment wrapText="1"/>
    </xf>
    <xf numFmtId="3" fontId="1" fillId="4" borderId="52" xfId="0" applyNumberFormat="1" applyFont="1" applyFill="1" applyBorder="1" applyAlignment="1">
      <alignment horizontal="center"/>
    </xf>
    <xf numFmtId="3" fontId="1" fillId="7" borderId="33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4" fillId="5" borderId="53" xfId="0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center"/>
    </xf>
    <xf numFmtId="3" fontId="4" fillId="5" borderId="54" xfId="0" applyNumberFormat="1" applyFont="1" applyFill="1" applyBorder="1" applyAlignment="1">
      <alignment horizontal="center"/>
    </xf>
    <xf numFmtId="0" fontId="11" fillId="5" borderId="31" xfId="0" applyFont="1" applyFill="1" applyBorder="1" applyAlignment="1">
      <alignment wrapText="1"/>
    </xf>
    <xf numFmtId="0" fontId="4" fillId="6" borderId="45" xfId="0" applyFont="1" applyFill="1" applyBorder="1" applyAlignment="1">
      <alignment horizontal="right"/>
    </xf>
    <xf numFmtId="4" fontId="4" fillId="6" borderId="0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53" xfId="0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3" fontId="4" fillId="4" borderId="55" xfId="0" applyNumberFormat="1" applyFont="1" applyFill="1" applyBorder="1" applyAlignment="1">
      <alignment horizontal="center"/>
    </xf>
    <xf numFmtId="0" fontId="11" fillId="4" borderId="56" xfId="0" applyFont="1" applyFill="1" applyBorder="1" applyAlignment="1">
      <alignment wrapText="1"/>
    </xf>
    <xf numFmtId="0" fontId="4" fillId="7" borderId="1" xfId="0" applyFont="1" applyFill="1" applyBorder="1" applyAlignment="1">
      <alignment horizontal="right"/>
    </xf>
    <xf numFmtId="0" fontId="4" fillId="7" borderId="2" xfId="0" applyFont="1" applyFill="1" applyBorder="1" applyAlignment="1">
      <alignment horizontal="right"/>
    </xf>
    <xf numFmtId="0" fontId="4" fillId="7" borderId="53" xfId="0" applyFont="1" applyFill="1" applyBorder="1" applyAlignment="1">
      <alignment horizontal="right"/>
    </xf>
    <xf numFmtId="4" fontId="4" fillId="7" borderId="2" xfId="0" applyNumberFormat="1" applyFont="1" applyFill="1" applyBorder="1" applyAlignment="1">
      <alignment horizontal="center"/>
    </xf>
    <xf numFmtId="3" fontId="4" fillId="7" borderId="33" xfId="0" applyNumberFormat="1" applyFont="1" applyFill="1" applyBorder="1" applyAlignment="1">
      <alignment horizontal="center"/>
    </xf>
    <xf numFmtId="0" fontId="1" fillId="7" borderId="5" xfId="0" applyFont="1" applyFill="1" applyBorder="1" applyAlignment="1"/>
    <xf numFmtId="0" fontId="8" fillId="3" borderId="1" xfId="0" applyFont="1" applyFill="1" applyBorder="1" applyAlignment="1"/>
    <xf numFmtId="0" fontId="7" fillId="3" borderId="1" xfId="0" applyFont="1" applyFill="1" applyBorder="1" applyAlignment="1">
      <alignment wrapText="1"/>
    </xf>
    <xf numFmtId="0" fontId="1" fillId="3" borderId="57" xfId="0" applyFont="1" applyFill="1" applyBorder="1" applyAlignment="1"/>
    <xf numFmtId="0" fontId="8" fillId="3" borderId="2" xfId="0" applyFont="1" applyFill="1" applyBorder="1" applyAlignment="1"/>
    <xf numFmtId="0" fontId="1" fillId="3" borderId="54" xfId="0" applyFont="1" applyFill="1" applyBorder="1" applyAlignment="1"/>
    <xf numFmtId="0" fontId="9" fillId="5" borderId="36" xfId="0" applyFont="1" applyFill="1" applyBorder="1" applyAlignment="1">
      <alignment wrapText="1"/>
    </xf>
    <xf numFmtId="0" fontId="1" fillId="3" borderId="8" xfId="0" applyFont="1" applyFill="1" applyBorder="1" applyAlignment="1"/>
    <xf numFmtId="0" fontId="1" fillId="6" borderId="40" xfId="0" applyFont="1" applyFill="1" applyBorder="1" applyAlignment="1"/>
    <xf numFmtId="0" fontId="1" fillId="6" borderId="41" xfId="0" applyFont="1" applyFill="1" applyBorder="1" applyAlignment="1"/>
    <xf numFmtId="0" fontId="10" fillId="4" borderId="39" xfId="0" applyFont="1" applyFill="1" applyBorder="1" applyAlignment="1">
      <alignment wrapText="1"/>
    </xf>
    <xf numFmtId="0" fontId="4" fillId="7" borderId="9" xfId="0" applyFont="1" applyFill="1" applyBorder="1" applyAlignment="1"/>
    <xf numFmtId="0" fontId="4" fillId="5" borderId="8" xfId="0" applyFont="1" applyFill="1" applyBorder="1" applyAlignment="1"/>
    <xf numFmtId="0" fontId="9" fillId="5" borderId="8" xfId="0" applyFont="1" applyFill="1" applyBorder="1" applyAlignment="1">
      <alignment wrapText="1"/>
    </xf>
    <xf numFmtId="0" fontId="1" fillId="6" borderId="8" xfId="0" applyFont="1" applyFill="1" applyBorder="1" applyAlignment="1">
      <alignment horizontal="right" wrapText="1"/>
    </xf>
    <xf numFmtId="0" fontId="1" fillId="6" borderId="16" xfId="0" applyFont="1" applyFill="1" applyBorder="1" applyAlignment="1"/>
    <xf numFmtId="0" fontId="1" fillId="6" borderId="16" xfId="0" applyFont="1" applyFill="1" applyBorder="1" applyAlignment="1">
      <alignment horizontal="center"/>
    </xf>
    <xf numFmtId="2" fontId="1" fillId="6" borderId="16" xfId="0" applyNumberFormat="1" applyFont="1" applyFill="1" applyBorder="1" applyAlignment="1">
      <alignment horizontal="center"/>
    </xf>
    <xf numFmtId="3" fontId="1" fillId="6" borderId="43" xfId="0" applyNumberFormat="1" applyFont="1" applyFill="1" applyBorder="1" applyAlignment="1">
      <alignment horizontal="center"/>
    </xf>
    <xf numFmtId="0" fontId="11" fillId="6" borderId="12" xfId="0" applyFont="1" applyFill="1" applyBorder="1" applyAlignment="1">
      <alignment wrapText="1"/>
    </xf>
    <xf numFmtId="0" fontId="4" fillId="4" borderId="8" xfId="0" applyFont="1" applyFill="1" applyBorder="1" applyAlignment="1"/>
    <xf numFmtId="0" fontId="1" fillId="4" borderId="16" xfId="0" applyFont="1" applyFill="1" applyBorder="1" applyAlignment="1"/>
    <xf numFmtId="0" fontId="1" fillId="4" borderId="0" xfId="0" applyFont="1" applyFill="1" applyBorder="1" applyAlignment="1"/>
    <xf numFmtId="0" fontId="10" fillId="4" borderId="12" xfId="0" applyFont="1" applyFill="1" applyBorder="1" applyAlignment="1">
      <alignment wrapText="1"/>
    </xf>
    <xf numFmtId="0" fontId="4" fillId="7" borderId="0" xfId="0" applyFont="1" applyFill="1" applyBorder="1" applyAlignment="1"/>
    <xf numFmtId="0" fontId="1" fillId="7" borderId="0" xfId="0" applyFont="1" applyFill="1" applyBorder="1" applyAlignment="1"/>
    <xf numFmtId="0" fontId="9" fillId="7" borderId="12" xfId="0" applyFont="1" applyFill="1" applyBorder="1" applyAlignment="1"/>
    <xf numFmtId="0" fontId="1" fillId="6" borderId="8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0" fontId="11" fillId="4" borderId="12" xfId="0" applyFont="1" applyFill="1" applyBorder="1" applyAlignment="1">
      <alignment wrapText="1"/>
    </xf>
    <xf numFmtId="0" fontId="1" fillId="7" borderId="0" xfId="0" applyFont="1" applyFill="1" applyBorder="1" applyAlignment="1">
      <alignment horizontal="right"/>
    </xf>
    <xf numFmtId="2" fontId="1" fillId="7" borderId="42" xfId="0" applyNumberFormat="1" applyFont="1" applyFill="1" applyBorder="1" applyAlignment="1">
      <alignment horizontal="center"/>
    </xf>
    <xf numFmtId="3" fontId="1" fillId="7" borderId="0" xfId="0" applyNumberFormat="1" applyFont="1" applyFill="1" applyBorder="1" applyAlignment="1">
      <alignment horizontal="center"/>
    </xf>
    <xf numFmtId="0" fontId="1" fillId="6" borderId="44" xfId="0" applyFont="1" applyFill="1" applyBorder="1" applyAlignment="1"/>
    <xf numFmtId="3" fontId="1" fillId="4" borderId="21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wrapText="1"/>
    </xf>
    <xf numFmtId="0" fontId="4" fillId="6" borderId="8" xfId="0" applyFont="1" applyFill="1" applyBorder="1" applyAlignment="1">
      <alignment horizontal="right"/>
    </xf>
    <xf numFmtId="3" fontId="4" fillId="6" borderId="43" xfId="0" applyNumberFormat="1" applyFont="1" applyFill="1" applyBorder="1" applyAlignment="1">
      <alignment horizontal="center"/>
    </xf>
    <xf numFmtId="0" fontId="1" fillId="4" borderId="29" xfId="0" applyFont="1" applyFill="1" applyBorder="1" applyAlignment="1"/>
    <xf numFmtId="3" fontId="4" fillId="4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right"/>
    </xf>
    <xf numFmtId="2" fontId="4" fillId="7" borderId="42" xfId="0" applyNumberFormat="1" applyFont="1" applyFill="1" applyBorder="1" applyAlignment="1">
      <alignment horizontal="center"/>
    </xf>
    <xf numFmtId="3" fontId="4" fillId="7" borderId="0" xfId="0" applyNumberFormat="1" applyFont="1" applyFill="1" applyBorder="1" applyAlignment="1">
      <alignment horizontal="center"/>
    </xf>
    <xf numFmtId="0" fontId="1" fillId="4" borderId="0" xfId="0" applyFont="1" applyFill="1" applyAlignment="1"/>
    <xf numFmtId="0" fontId="1" fillId="4" borderId="12" xfId="0" applyFont="1" applyFill="1" applyBorder="1" applyAlignment="1"/>
    <xf numFmtId="0" fontId="4" fillId="6" borderId="34" xfId="0" applyFont="1" applyFill="1" applyBorder="1" applyAlignment="1"/>
    <xf numFmtId="3" fontId="1" fillId="6" borderId="46" xfId="0" applyNumberFormat="1" applyFont="1" applyFill="1" applyBorder="1" applyAlignment="1">
      <alignment horizontal="center"/>
    </xf>
    <xf numFmtId="0" fontId="10" fillId="6" borderId="47" xfId="0" applyFont="1" applyFill="1" applyBorder="1" applyAlignment="1">
      <alignment wrapText="1"/>
    </xf>
    <xf numFmtId="3" fontId="1" fillId="4" borderId="9" xfId="0" applyNumberFormat="1" applyFont="1" applyFill="1" applyBorder="1" applyAlignment="1">
      <alignment horizontal="center"/>
    </xf>
    <xf numFmtId="0" fontId="10" fillId="4" borderId="47" xfId="0" applyFont="1" applyFill="1" applyBorder="1" applyAlignment="1">
      <alignment wrapText="1"/>
    </xf>
    <xf numFmtId="2" fontId="1" fillId="7" borderId="35" xfId="0" applyNumberFormat="1" applyFont="1" applyFill="1" applyBorder="1" applyAlignment="1">
      <alignment horizontal="center"/>
    </xf>
    <xf numFmtId="3" fontId="1" fillId="7" borderId="9" xfId="0" applyNumberFormat="1" applyFont="1" applyFill="1" applyBorder="1" applyAlignment="1">
      <alignment horizontal="center"/>
    </xf>
    <xf numFmtId="2" fontId="1" fillId="7" borderId="16" xfId="0" applyNumberFormat="1" applyFont="1" applyFill="1" applyBorder="1" applyAlignment="1">
      <alignment horizontal="center"/>
    </xf>
    <xf numFmtId="0" fontId="1" fillId="7" borderId="0" xfId="0" applyFont="1" applyFill="1" applyAlignment="1"/>
    <xf numFmtId="0" fontId="1" fillId="6" borderId="24" xfId="0" applyFont="1" applyFill="1" applyBorder="1" applyAlignment="1"/>
    <xf numFmtId="0" fontId="11" fillId="4" borderId="24" xfId="0" applyFont="1" applyFill="1" applyBorder="1" applyAlignment="1">
      <alignment wrapText="1"/>
    </xf>
    <xf numFmtId="0" fontId="1" fillId="7" borderId="21" xfId="0" applyFont="1" applyFill="1" applyBorder="1" applyAlignment="1">
      <alignment horizontal="right"/>
    </xf>
    <xf numFmtId="2" fontId="1" fillId="7" borderId="22" xfId="0" applyNumberFormat="1" applyFont="1" applyFill="1" applyBorder="1" applyAlignment="1">
      <alignment horizontal="center"/>
    </xf>
    <xf numFmtId="3" fontId="1" fillId="7" borderId="21" xfId="0" applyNumberFormat="1" applyFont="1" applyFill="1" applyBorder="1" applyAlignment="1">
      <alignment horizontal="center"/>
    </xf>
    <xf numFmtId="0" fontId="14" fillId="4" borderId="12" xfId="0" applyFont="1" applyFill="1" applyBorder="1" applyAlignment="1">
      <alignment wrapText="1"/>
    </xf>
    <xf numFmtId="3" fontId="1" fillId="6" borderId="17" xfId="0" applyNumberFormat="1" applyFont="1" applyFill="1" applyBorder="1" applyAlignment="1">
      <alignment horizontal="center"/>
    </xf>
    <xf numFmtId="3" fontId="1" fillId="4" borderId="15" xfId="0" applyNumberFormat="1" applyFont="1" applyFill="1" applyBorder="1" applyAlignment="1">
      <alignment horizontal="center"/>
    </xf>
    <xf numFmtId="3" fontId="1" fillId="6" borderId="51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0" fontId="1" fillId="6" borderId="20" xfId="0" applyFont="1" applyFill="1" applyBorder="1" applyAlignment="1">
      <alignment horizontal="right"/>
    </xf>
    <xf numFmtId="3" fontId="1" fillId="6" borderId="23" xfId="0" applyNumberFormat="1" applyFont="1" applyFill="1" applyBorder="1" applyAlignment="1">
      <alignment horizontal="center"/>
    </xf>
    <xf numFmtId="0" fontId="11" fillId="6" borderId="24" xfId="0" applyFont="1" applyFill="1" applyBorder="1" applyAlignment="1">
      <alignment wrapText="1"/>
    </xf>
    <xf numFmtId="3" fontId="1" fillId="4" borderId="19" xfId="0" applyNumberFormat="1" applyFont="1" applyFill="1" applyBorder="1" applyAlignment="1">
      <alignment horizontal="center"/>
    </xf>
    <xf numFmtId="2" fontId="4" fillId="6" borderId="14" xfId="0" applyNumberFormat="1" applyFont="1" applyFill="1" applyBorder="1" applyAlignment="1">
      <alignment horizontal="center"/>
    </xf>
    <xf numFmtId="3" fontId="4" fillId="6" borderId="51" xfId="0" applyNumberFormat="1" applyFont="1" applyFill="1" applyBorder="1" applyAlignment="1">
      <alignment horizontal="center"/>
    </xf>
    <xf numFmtId="3" fontId="4" fillId="4" borderId="14" xfId="0" applyNumberFormat="1" applyFont="1" applyFill="1" applyBorder="1" applyAlignment="1">
      <alignment horizontal="center"/>
    </xf>
    <xf numFmtId="0" fontId="1" fillId="6" borderId="8" xfId="0" applyFont="1" applyFill="1" applyBorder="1" applyAlignment="1"/>
    <xf numFmtId="3" fontId="1" fillId="6" borderId="52" xfId="0" applyNumberFormat="1" applyFont="1" applyFill="1" applyBorder="1" applyAlignment="1">
      <alignment horizontal="center"/>
    </xf>
    <xf numFmtId="3" fontId="1" fillId="4" borderId="33" xfId="0" applyNumberFormat="1" applyFont="1" applyFill="1" applyBorder="1" applyAlignment="1">
      <alignment horizontal="center"/>
    </xf>
    <xf numFmtId="0" fontId="4" fillId="6" borderId="58" xfId="0" applyFont="1" applyFill="1" applyBorder="1" applyAlignment="1">
      <alignment horizontal="right"/>
    </xf>
    <xf numFmtId="0" fontId="4" fillId="6" borderId="59" xfId="0" applyFont="1" applyFill="1" applyBorder="1" applyAlignment="1">
      <alignment horizontal="right"/>
    </xf>
    <xf numFmtId="0" fontId="4" fillId="6" borderId="60" xfId="0" applyFont="1" applyFill="1" applyBorder="1" applyAlignment="1">
      <alignment horizontal="right"/>
    </xf>
    <xf numFmtId="4" fontId="4" fillId="6" borderId="59" xfId="0" applyNumberFormat="1" applyFont="1" applyFill="1" applyBorder="1" applyAlignment="1">
      <alignment horizontal="center"/>
    </xf>
    <xf numFmtId="3" fontId="4" fillId="6" borderId="6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53" xfId="0" applyFont="1" applyFill="1" applyBorder="1" applyAlignment="1">
      <alignment horizontal="right"/>
    </xf>
    <xf numFmtId="3" fontId="4" fillId="4" borderId="54" xfId="0" applyNumberFormat="1" applyFont="1" applyFill="1" applyBorder="1" applyAlignment="1">
      <alignment horizontal="center"/>
    </xf>
    <xf numFmtId="0" fontId="11" fillId="4" borderId="5" xfId="0" applyFont="1" applyFill="1" applyBorder="1" applyAlignment="1">
      <alignment wrapText="1"/>
    </xf>
    <xf numFmtId="3" fontId="4" fillId="7" borderId="54" xfId="0" applyNumberFormat="1" applyFont="1" applyFill="1" applyBorder="1" applyAlignment="1">
      <alignment horizontal="center"/>
    </xf>
    <xf numFmtId="0" fontId="1" fillId="3" borderId="4" xfId="0" applyFont="1" applyFill="1" applyBorder="1" applyAlignment="1"/>
    <xf numFmtId="0" fontId="1" fillId="6" borderId="14" xfId="0" applyFont="1" applyFill="1" applyBorder="1" applyAlignment="1"/>
    <xf numFmtId="0" fontId="4" fillId="4" borderId="9" xfId="0" applyFont="1" applyFill="1" applyBorder="1" applyAlignment="1"/>
    <xf numFmtId="0" fontId="4" fillId="4" borderId="0" xfId="0" applyFont="1" applyFill="1" applyBorder="1" applyAlignment="1"/>
    <xf numFmtId="0" fontId="1" fillId="4" borderId="0" xfId="0" applyFont="1" applyFill="1" applyBorder="1" applyAlignment="1">
      <alignment horizontal="right"/>
    </xf>
    <xf numFmtId="0" fontId="1" fillId="6" borderId="0" xfId="0" applyFont="1" applyFill="1" applyAlignment="1"/>
    <xf numFmtId="0" fontId="1" fillId="6" borderId="12" xfId="0" applyFont="1" applyFill="1" applyBorder="1" applyAlignment="1"/>
    <xf numFmtId="0" fontId="1" fillId="4" borderId="21" xfId="0" applyFont="1" applyFill="1" applyBorder="1" applyAlignment="1">
      <alignment horizontal="right"/>
    </xf>
    <xf numFmtId="2" fontId="1" fillId="6" borderId="42" xfId="0" applyNumberFormat="1" applyFont="1" applyFill="1" applyBorder="1" applyAlignment="1"/>
    <xf numFmtId="0" fontId="4" fillId="4" borderId="0" xfId="0" applyFont="1" applyFill="1" applyBorder="1" applyAlignment="1">
      <alignment horizontal="right"/>
    </xf>
    <xf numFmtId="2" fontId="1" fillId="6" borderId="45" xfId="0" applyNumberFormat="1" applyFont="1" applyFill="1" applyBorder="1" applyAlignment="1">
      <alignment horizontal="center"/>
    </xf>
    <xf numFmtId="2" fontId="1" fillId="6" borderId="48" xfId="0" applyNumberFormat="1" applyFont="1" applyFill="1" applyBorder="1" applyAlignment="1">
      <alignment horizontal="center"/>
    </xf>
    <xf numFmtId="3" fontId="1" fillId="6" borderId="19" xfId="0" applyNumberFormat="1" applyFont="1" applyFill="1" applyBorder="1" applyAlignment="1">
      <alignment horizontal="center"/>
    </xf>
    <xf numFmtId="2" fontId="4" fillId="6" borderId="0" xfId="0" applyNumberFormat="1" applyFont="1" applyFill="1" applyBorder="1" applyAlignment="1">
      <alignment horizontal="center"/>
    </xf>
    <xf numFmtId="3" fontId="1" fillId="6" borderId="15" xfId="0" applyNumberFormat="1" applyFont="1" applyFill="1" applyBorder="1" applyAlignment="1">
      <alignment horizontal="center"/>
    </xf>
    <xf numFmtId="3" fontId="1" fillId="6" borderId="14" xfId="0" applyNumberFormat="1" applyFont="1" applyFill="1" applyBorder="1" applyAlignment="1">
      <alignment horizontal="center"/>
    </xf>
    <xf numFmtId="3" fontId="1" fillId="6" borderId="33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right"/>
    </xf>
    <xf numFmtId="0" fontId="4" fillId="6" borderId="2" xfId="0" applyFont="1" applyFill="1" applyBorder="1" applyAlignment="1">
      <alignment horizontal="right"/>
    </xf>
    <xf numFmtId="0" fontId="4" fillId="6" borderId="53" xfId="0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center"/>
    </xf>
    <xf numFmtId="3" fontId="4" fillId="6" borderId="54" xfId="0" applyNumberFormat="1" applyFont="1" applyFill="1" applyBorder="1" applyAlignment="1">
      <alignment horizontal="center"/>
    </xf>
    <xf numFmtId="0" fontId="11" fillId="6" borderId="5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4" fillId="5" borderId="0" xfId="0" applyFont="1" applyFill="1" applyBorder="1" applyAlignment="1">
      <alignment horizontal="right"/>
    </xf>
    <xf numFmtId="0" fontId="17" fillId="5" borderId="12" xfId="0" applyFont="1" applyFill="1" applyBorder="1" applyAlignment="1"/>
    <xf numFmtId="3" fontId="4" fillId="5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oenergy%20&amp;%20Diversity%20-%2018%20Oct%20'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eps"/>
      <sheetName val="Stats"/>
      <sheetName val="Energy Summary"/>
      <sheetName val="Field Operations"/>
      <sheetName val="Yield Summary"/>
      <sheetName val="Calculations"/>
      <sheetName val="References &amp; Conversions"/>
      <sheetName val="Energy Values"/>
      <sheetName val="Dry Calcs"/>
      <sheetName val="Sheet2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D14">
            <v>136000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P124"/>
  <sheetViews>
    <sheetView tabSelected="1" workbookViewId="0">
      <selection sqref="A1:XFD1048576"/>
    </sheetView>
  </sheetViews>
  <sheetFormatPr defaultColWidth="8.85546875" defaultRowHeight="11.25"/>
  <cols>
    <col min="1" max="1" width="2.140625" style="4" customWidth="1"/>
    <col min="2" max="2" width="18.28515625" style="4" customWidth="1"/>
    <col min="3" max="3" width="7.42578125" style="4" customWidth="1"/>
    <col min="4" max="4" width="11.140625" style="4" customWidth="1"/>
    <col min="5" max="5" width="7.140625" style="4" customWidth="1"/>
    <col min="6" max="6" width="10.28515625" style="4" customWidth="1"/>
    <col min="7" max="7" width="9.42578125" style="4" customWidth="1"/>
    <col min="8" max="8" width="18.140625" style="4" customWidth="1"/>
    <col min="9" max="9" width="1" style="4" customWidth="1"/>
    <col min="10" max="10" width="19.140625" style="4" customWidth="1"/>
    <col min="11" max="11" width="8.85546875" style="4"/>
    <col min="12" max="12" width="10.42578125" style="4" customWidth="1"/>
    <col min="13" max="13" width="9" style="4" bestFit="1" customWidth="1"/>
    <col min="14" max="14" width="10" style="4" customWidth="1"/>
    <col min="15" max="15" width="9.42578125" style="4" bestFit="1" customWidth="1"/>
    <col min="16" max="16" width="18.140625" style="4" customWidth="1"/>
    <col min="17" max="17" width="18.42578125" style="4" customWidth="1"/>
    <col min="18" max="18" width="6.85546875" style="4" customWidth="1"/>
    <col min="19" max="19" width="11.140625" style="4" customWidth="1"/>
    <col min="20" max="20" width="7.140625" style="4" customWidth="1"/>
    <col min="21" max="21" width="11" style="4" customWidth="1"/>
    <col min="22" max="22" width="8.85546875" style="4"/>
    <col min="23" max="23" width="17.42578125" style="4" customWidth="1"/>
    <col min="24" max="24" width="18.85546875" style="4" customWidth="1"/>
    <col min="25" max="25" width="8.85546875" style="4"/>
    <col min="26" max="26" width="11.140625" style="4" customWidth="1"/>
    <col min="27" max="27" width="6.85546875" style="4" customWidth="1"/>
    <col min="28" max="28" width="10.28515625" style="4" customWidth="1"/>
    <col min="29" max="29" width="10.42578125" style="4" customWidth="1"/>
    <col min="30" max="30" width="17.42578125" style="4" customWidth="1"/>
    <col min="31" max="16384" width="8.85546875" style="4"/>
  </cols>
  <sheetData>
    <row r="1" spans="2:30" ht="12" thickBot="1"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2:30" ht="18.75" thickBot="1">
      <c r="B2" s="5" t="s">
        <v>0</v>
      </c>
      <c r="C2" s="6"/>
      <c r="D2" s="6"/>
      <c r="E2" s="6"/>
      <c r="F2" s="6"/>
      <c r="G2" s="6"/>
      <c r="H2" s="6"/>
      <c r="I2" s="7"/>
      <c r="J2" s="8" t="s">
        <v>1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10"/>
    </row>
    <row r="3" spans="2:30" ht="12" thickBot="1">
      <c r="B3" s="11"/>
      <c r="C3" s="12"/>
      <c r="D3" s="12"/>
      <c r="E3" s="12"/>
      <c r="F3" s="12"/>
      <c r="G3" s="12"/>
      <c r="H3" s="12"/>
      <c r="I3" s="13"/>
      <c r="J3" s="1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6"/>
    </row>
    <row r="4" spans="2:30">
      <c r="B4" s="17"/>
      <c r="C4" s="18"/>
      <c r="D4" s="19"/>
      <c r="E4" s="20" t="s">
        <v>2</v>
      </c>
      <c r="F4" s="21"/>
      <c r="G4" s="22"/>
      <c r="H4" s="23"/>
      <c r="I4" s="24"/>
      <c r="J4" s="25"/>
      <c r="K4" s="26"/>
      <c r="L4" s="27"/>
      <c r="M4" s="28" t="s">
        <v>2</v>
      </c>
      <c r="N4" s="29"/>
      <c r="O4" s="30"/>
      <c r="P4" s="31"/>
      <c r="Q4" s="32"/>
      <c r="R4" s="33"/>
      <c r="S4" s="34"/>
      <c r="T4" s="35" t="s">
        <v>3</v>
      </c>
      <c r="U4" s="36"/>
      <c r="V4" s="37"/>
      <c r="W4" s="32"/>
      <c r="X4" s="38"/>
      <c r="Y4" s="39"/>
      <c r="Z4" s="40"/>
      <c r="AA4" s="41" t="s">
        <v>3</v>
      </c>
      <c r="AB4" s="42"/>
      <c r="AC4" s="43"/>
      <c r="AD4" s="44"/>
    </row>
    <row r="5" spans="2:30">
      <c r="B5" s="17"/>
      <c r="C5" s="45" t="s">
        <v>4</v>
      </c>
      <c r="D5" s="45" t="s">
        <v>5</v>
      </c>
      <c r="E5" s="45" t="s">
        <v>6</v>
      </c>
      <c r="F5" s="45" t="s">
        <v>5</v>
      </c>
      <c r="G5" s="46" t="s">
        <v>7</v>
      </c>
      <c r="H5" s="47" t="s">
        <v>8</v>
      </c>
      <c r="I5" s="24"/>
      <c r="J5" s="48"/>
      <c r="K5" s="49" t="s">
        <v>4</v>
      </c>
      <c r="L5" s="50" t="s">
        <v>5</v>
      </c>
      <c r="M5" s="49" t="s">
        <v>6</v>
      </c>
      <c r="N5" s="50" t="s">
        <v>5</v>
      </c>
      <c r="O5" s="51" t="s">
        <v>7</v>
      </c>
      <c r="P5" s="52" t="s">
        <v>8</v>
      </c>
      <c r="Q5" s="32"/>
      <c r="R5" s="53" t="s">
        <v>4</v>
      </c>
      <c r="S5" s="53" t="s">
        <v>5</v>
      </c>
      <c r="T5" s="53" t="s">
        <v>6</v>
      </c>
      <c r="U5" s="53" t="s">
        <v>5</v>
      </c>
      <c r="V5" s="54" t="s">
        <v>7</v>
      </c>
      <c r="W5" s="55" t="s">
        <v>8</v>
      </c>
      <c r="X5" s="38"/>
      <c r="Y5" s="56" t="s">
        <v>4</v>
      </c>
      <c r="Z5" s="57" t="s">
        <v>5</v>
      </c>
      <c r="AA5" s="58" t="s">
        <v>6</v>
      </c>
      <c r="AB5" s="57" t="s">
        <v>5</v>
      </c>
      <c r="AC5" s="59" t="s">
        <v>7</v>
      </c>
      <c r="AD5" s="44" t="s">
        <v>8</v>
      </c>
    </row>
    <row r="6" spans="2:30" ht="12" thickBot="1">
      <c r="B6" s="60" t="s">
        <v>9</v>
      </c>
      <c r="C6" s="61" t="s">
        <v>10</v>
      </c>
      <c r="D6" s="61" t="s">
        <v>11</v>
      </c>
      <c r="E6" s="61" t="s">
        <v>12</v>
      </c>
      <c r="F6" s="61" t="s">
        <v>13</v>
      </c>
      <c r="G6" s="61" t="s">
        <v>14</v>
      </c>
      <c r="H6" s="62"/>
      <c r="I6" s="24"/>
      <c r="J6" s="63" t="s">
        <v>9</v>
      </c>
      <c r="K6" s="64" t="s">
        <v>10</v>
      </c>
      <c r="L6" s="65" t="s">
        <v>11</v>
      </c>
      <c r="M6" s="64" t="s">
        <v>12</v>
      </c>
      <c r="N6" s="65" t="s">
        <v>13</v>
      </c>
      <c r="O6" s="66" t="s">
        <v>14</v>
      </c>
      <c r="P6" s="67"/>
      <c r="Q6" s="68" t="s">
        <v>9</v>
      </c>
      <c r="R6" s="69" t="s">
        <v>10</v>
      </c>
      <c r="S6" s="69" t="s">
        <v>11</v>
      </c>
      <c r="T6" s="69" t="s">
        <v>12</v>
      </c>
      <c r="U6" s="69" t="s">
        <v>13</v>
      </c>
      <c r="V6" s="70" t="s">
        <v>14</v>
      </c>
      <c r="W6" s="71"/>
      <c r="X6" s="72" t="s">
        <v>9</v>
      </c>
      <c r="Y6" s="73" t="s">
        <v>10</v>
      </c>
      <c r="Z6" s="74" t="s">
        <v>11</v>
      </c>
      <c r="AA6" s="75" t="s">
        <v>12</v>
      </c>
      <c r="AB6" s="74" t="s">
        <v>13</v>
      </c>
      <c r="AC6" s="73" t="s">
        <v>14</v>
      </c>
      <c r="AD6" s="76"/>
    </row>
    <row r="7" spans="2:30" ht="14.25" thickTop="1" thickBot="1">
      <c r="B7" s="77" t="s">
        <v>15</v>
      </c>
      <c r="C7" s="78"/>
      <c r="D7" s="78"/>
      <c r="E7" s="79"/>
      <c r="F7" s="78"/>
      <c r="G7" s="79"/>
      <c r="H7" s="80"/>
      <c r="I7" s="24"/>
      <c r="J7" s="81" t="s">
        <v>16</v>
      </c>
      <c r="K7" s="82"/>
      <c r="L7" s="83"/>
      <c r="M7" s="82"/>
      <c r="N7" s="83"/>
      <c r="O7" s="83"/>
      <c r="P7" s="84"/>
      <c r="Q7" s="85" t="s">
        <v>17</v>
      </c>
      <c r="R7" s="86"/>
      <c r="S7" s="15"/>
      <c r="T7" s="86"/>
      <c r="U7" s="15"/>
      <c r="V7" s="15"/>
      <c r="W7" s="87"/>
      <c r="X7" s="85" t="s">
        <v>18</v>
      </c>
      <c r="Y7" s="15"/>
      <c r="Z7" s="86"/>
      <c r="AA7" s="15"/>
      <c r="AB7" s="86"/>
      <c r="AC7" s="88"/>
      <c r="AD7" s="13"/>
    </row>
    <row r="8" spans="2:30">
      <c r="B8" s="89" t="s">
        <v>19</v>
      </c>
      <c r="C8" s="19"/>
      <c r="D8" s="90"/>
      <c r="E8" s="18"/>
      <c r="F8" s="90"/>
      <c r="G8" s="18"/>
      <c r="H8" s="91"/>
      <c r="I8" s="24"/>
      <c r="J8" s="92" t="s">
        <v>19</v>
      </c>
      <c r="K8" s="93"/>
      <c r="L8" s="94"/>
      <c r="M8" s="93"/>
      <c r="N8" s="93"/>
      <c r="O8" s="94"/>
      <c r="P8" s="95"/>
      <c r="Q8" s="96" t="s">
        <v>19</v>
      </c>
      <c r="R8" s="97"/>
      <c r="S8" s="98"/>
      <c r="T8" s="99"/>
      <c r="U8" s="98"/>
      <c r="V8" s="100"/>
      <c r="W8" s="101"/>
      <c r="X8" s="102" t="s">
        <v>19</v>
      </c>
      <c r="Y8" s="40"/>
      <c r="Z8" s="103"/>
      <c r="AA8" s="39"/>
      <c r="AB8" s="103"/>
      <c r="AC8" s="40"/>
      <c r="AD8" s="104"/>
    </row>
    <row r="9" spans="2:30" s="1" customFormat="1" ht="33.75">
      <c r="B9" s="105" t="s">
        <v>20</v>
      </c>
      <c r="C9" s="106"/>
      <c r="D9" s="107">
        <v>0.55000000000000004</v>
      </c>
      <c r="E9" s="108">
        <v>4</v>
      </c>
      <c r="F9" s="107">
        <f>D9*E9</f>
        <v>2.2000000000000002</v>
      </c>
      <c r="G9" s="109">
        <f>F9*'[1]Energy Values'!D$14</f>
        <v>299200</v>
      </c>
      <c r="H9" s="110" t="s">
        <v>21</v>
      </c>
      <c r="I9" s="24"/>
      <c r="J9" s="111" t="s">
        <v>20</v>
      </c>
      <c r="K9" s="112"/>
      <c r="L9" s="113">
        <v>0.55000000000000004</v>
      </c>
      <c r="M9" s="114">
        <v>4</v>
      </c>
      <c r="N9" s="115">
        <f>L9*M9</f>
        <v>2.2000000000000002</v>
      </c>
      <c r="O9" s="116">
        <f>N9*'[1]Energy Values'!D$14</f>
        <v>299200</v>
      </c>
      <c r="P9" s="117" t="s">
        <v>21</v>
      </c>
      <c r="Q9" s="118" t="s">
        <v>20</v>
      </c>
      <c r="R9" s="119"/>
      <c r="S9" s="120">
        <v>0.55000000000000004</v>
      </c>
      <c r="T9" s="121">
        <v>4</v>
      </c>
      <c r="U9" s="122">
        <f>S9*T9</f>
        <v>2.2000000000000002</v>
      </c>
      <c r="V9" s="123">
        <f>U9*'[1]Energy Values'!D$14</f>
        <v>299200</v>
      </c>
      <c r="W9" s="124" t="s">
        <v>21</v>
      </c>
      <c r="X9" s="125" t="s">
        <v>20</v>
      </c>
      <c r="Y9" s="126"/>
      <c r="Z9" s="127">
        <v>0.55000000000000004</v>
      </c>
      <c r="AA9" s="128">
        <v>1</v>
      </c>
      <c r="AB9" s="127">
        <f>Z9*AA9</f>
        <v>0.55000000000000004</v>
      </c>
      <c r="AC9" s="129">
        <f>AB9*'[1]Energy Values'!D$14</f>
        <v>74800</v>
      </c>
      <c r="AD9" s="130" t="s">
        <v>22</v>
      </c>
    </row>
    <row r="10" spans="2:30" ht="25.5">
      <c r="B10" s="105" t="s">
        <v>23</v>
      </c>
      <c r="C10" s="106"/>
      <c r="D10" s="107">
        <v>0.15</v>
      </c>
      <c r="E10" s="108">
        <v>1</v>
      </c>
      <c r="F10" s="107">
        <f>D10*E10</f>
        <v>0.15</v>
      </c>
      <c r="G10" s="109">
        <f>F10*'[1]Energy Values'!D$14</f>
        <v>20400</v>
      </c>
      <c r="H10" s="110" t="s">
        <v>24</v>
      </c>
      <c r="I10" s="24"/>
      <c r="J10" s="111" t="s">
        <v>25</v>
      </c>
      <c r="K10" s="112"/>
      <c r="L10" s="113">
        <v>0.4</v>
      </c>
      <c r="M10" s="114">
        <v>1</v>
      </c>
      <c r="N10" s="115">
        <f>L10*M10</f>
        <v>0.4</v>
      </c>
      <c r="O10" s="116">
        <f>N10*'[1]Energy Values'!D$14</f>
        <v>54400</v>
      </c>
      <c r="P10" s="117" t="s">
        <v>26</v>
      </c>
      <c r="Q10" s="118" t="s">
        <v>25</v>
      </c>
      <c r="R10" s="119"/>
      <c r="S10" s="120">
        <v>0.4</v>
      </c>
      <c r="T10" s="121">
        <v>1</v>
      </c>
      <c r="U10" s="122">
        <f>S10*T10</f>
        <v>0.4</v>
      </c>
      <c r="V10" s="123">
        <f>U10*'[1]Energy Values'!D$14</f>
        <v>54400</v>
      </c>
      <c r="W10" s="124" t="s">
        <v>27</v>
      </c>
      <c r="X10" s="125" t="s">
        <v>28</v>
      </c>
      <c r="Y10" s="131"/>
      <c r="Z10" s="127">
        <v>0.3</v>
      </c>
      <c r="AA10" s="132">
        <v>1</v>
      </c>
      <c r="AB10" s="127">
        <f>Z10*AA10</f>
        <v>0.3</v>
      </c>
      <c r="AC10" s="133">
        <f>AB10*'[1]Energy Values'!D$14</f>
        <v>40800</v>
      </c>
      <c r="AD10" s="130" t="s">
        <v>29</v>
      </c>
    </row>
    <row r="11" spans="2:30" ht="25.5">
      <c r="B11" s="105" t="s">
        <v>25</v>
      </c>
      <c r="C11" s="106"/>
      <c r="D11" s="107">
        <v>0.4</v>
      </c>
      <c r="E11" s="108">
        <v>1</v>
      </c>
      <c r="F11" s="107">
        <f>D11*E11</f>
        <v>0.4</v>
      </c>
      <c r="G11" s="109">
        <f>F11*'[1]Energy Values'!D$14</f>
        <v>54400</v>
      </c>
      <c r="H11" s="110" t="s">
        <v>30</v>
      </c>
      <c r="I11" s="24"/>
      <c r="J11" s="111" t="s">
        <v>31</v>
      </c>
      <c r="K11" s="112"/>
      <c r="L11" s="113">
        <v>0.1</v>
      </c>
      <c r="M11" s="114">
        <v>1</v>
      </c>
      <c r="N11" s="115">
        <f>L11*M11</f>
        <v>0.1</v>
      </c>
      <c r="O11" s="116">
        <f>N11*'[1]Energy Values'!D$14</f>
        <v>13600</v>
      </c>
      <c r="P11" s="117" t="s">
        <v>32</v>
      </c>
      <c r="Q11" s="118" t="s">
        <v>31</v>
      </c>
      <c r="R11" s="119"/>
      <c r="S11" s="120">
        <v>0.1</v>
      </c>
      <c r="T11" s="121">
        <v>1</v>
      </c>
      <c r="U11" s="122">
        <f>S11*T11</f>
        <v>0.1</v>
      </c>
      <c r="V11" s="123">
        <f>U11*'[1]Energy Values'!D$14</f>
        <v>13600</v>
      </c>
      <c r="W11" s="124" t="s">
        <v>32</v>
      </c>
      <c r="X11" s="125"/>
      <c r="Y11" s="131"/>
      <c r="Z11" s="127"/>
      <c r="AA11" s="132"/>
      <c r="AB11" s="127"/>
      <c r="AC11" s="133"/>
      <c r="AD11" s="130"/>
    </row>
    <row r="12" spans="2:30" ht="18" thickBot="1">
      <c r="B12" s="134" t="s">
        <v>31</v>
      </c>
      <c r="C12" s="135"/>
      <c r="D12" s="136">
        <v>0.1</v>
      </c>
      <c r="E12" s="137">
        <v>1</v>
      </c>
      <c r="F12" s="136">
        <f>D12*E12</f>
        <v>0.1</v>
      </c>
      <c r="G12" s="138">
        <f>F12*'[1]Energy Values'!D$14</f>
        <v>13600</v>
      </c>
      <c r="H12" s="139" t="s">
        <v>33</v>
      </c>
      <c r="I12" s="24"/>
      <c r="J12" s="140"/>
      <c r="K12" s="141"/>
      <c r="L12" s="140"/>
      <c r="M12" s="141"/>
      <c r="N12" s="141"/>
      <c r="O12" s="140"/>
      <c r="P12" s="142"/>
      <c r="Q12" s="143"/>
      <c r="R12" s="144"/>
      <c r="S12" s="145"/>
      <c r="T12" s="144"/>
      <c r="U12" s="144"/>
      <c r="V12" s="146"/>
      <c r="W12" s="143"/>
      <c r="X12" s="147"/>
      <c r="Y12" s="148"/>
      <c r="Z12" s="149"/>
      <c r="AA12" s="148"/>
      <c r="AB12" s="149"/>
      <c r="AC12" s="150"/>
      <c r="AD12" s="151"/>
    </row>
    <row r="13" spans="2:30" ht="12" thickTop="1">
      <c r="B13" s="152" t="s">
        <v>34</v>
      </c>
      <c r="C13" s="153"/>
      <c r="D13" s="154"/>
      <c r="E13" s="155"/>
      <c r="F13" s="156">
        <f>SUM(F9:F12)</f>
        <v>2.85</v>
      </c>
      <c r="G13" s="157">
        <f>SUM(G9:G12)</f>
        <v>387600</v>
      </c>
      <c r="H13" s="110"/>
      <c r="I13" s="24"/>
      <c r="J13" s="158" t="s">
        <v>34</v>
      </c>
      <c r="K13" s="112"/>
      <c r="L13" s="159"/>
      <c r="M13" s="112"/>
      <c r="N13" s="160">
        <f>SUM(N9:N12)</f>
        <v>2.7</v>
      </c>
      <c r="O13" s="161">
        <f>SUM(O9:O12)</f>
        <v>367200</v>
      </c>
      <c r="P13" s="117"/>
      <c r="Q13" s="162" t="s">
        <v>34</v>
      </c>
      <c r="R13" s="119"/>
      <c r="S13" s="163"/>
      <c r="T13" s="119"/>
      <c r="U13" s="164">
        <f>SUM(U8:U11)</f>
        <v>2.7</v>
      </c>
      <c r="V13" s="165">
        <f>SUM(V8:V11)</f>
        <v>367200</v>
      </c>
      <c r="W13" s="124"/>
      <c r="X13" s="166" t="s">
        <v>34</v>
      </c>
      <c r="Y13" s="131"/>
      <c r="Z13" s="167"/>
      <c r="AA13" s="131"/>
      <c r="AB13" s="168">
        <f>SUM(AB9:AB11)</f>
        <v>0.85000000000000009</v>
      </c>
      <c r="AC13" s="169">
        <f>SUM(AC9:AC11)</f>
        <v>115600</v>
      </c>
      <c r="AD13" s="170"/>
    </row>
    <row r="14" spans="2:30">
      <c r="B14" s="152"/>
      <c r="C14" s="171"/>
      <c r="D14" s="154"/>
      <c r="E14" s="155"/>
      <c r="F14" s="156"/>
      <c r="G14" s="157"/>
      <c r="H14" s="110"/>
      <c r="I14" s="24"/>
      <c r="J14" s="158"/>
      <c r="K14" s="112"/>
      <c r="L14" s="159"/>
      <c r="M14" s="112"/>
      <c r="N14" s="160"/>
      <c r="O14" s="161"/>
      <c r="P14" s="117"/>
      <c r="Q14" s="162"/>
      <c r="R14" s="119"/>
      <c r="S14" s="163"/>
      <c r="T14" s="119"/>
      <c r="U14" s="164"/>
      <c r="V14" s="165"/>
      <c r="W14" s="124"/>
      <c r="X14" s="166"/>
      <c r="Y14" s="131"/>
      <c r="Z14" s="167"/>
      <c r="AA14" s="131"/>
      <c r="AB14" s="168"/>
      <c r="AC14" s="169"/>
      <c r="AD14" s="170"/>
    </row>
    <row r="15" spans="2:30">
      <c r="B15" s="89" t="s">
        <v>35</v>
      </c>
      <c r="C15" s="90"/>
      <c r="D15" s="172"/>
      <c r="E15" s="173"/>
      <c r="F15" s="174"/>
      <c r="G15" s="175"/>
      <c r="H15" s="176"/>
      <c r="I15" s="24"/>
      <c r="J15" s="177" t="s">
        <v>35</v>
      </c>
      <c r="K15" s="178"/>
      <c r="L15" s="179"/>
      <c r="M15" s="180"/>
      <c r="N15" s="181"/>
      <c r="O15" s="182"/>
      <c r="P15" s="183"/>
      <c r="Q15" s="184" t="s">
        <v>35</v>
      </c>
      <c r="R15" s="185"/>
      <c r="S15" s="186"/>
      <c r="T15" s="187"/>
      <c r="U15" s="188"/>
      <c r="V15" s="189"/>
      <c r="W15" s="190"/>
      <c r="X15" s="102" t="s">
        <v>35</v>
      </c>
      <c r="Y15" s="103"/>
      <c r="Z15" s="191"/>
      <c r="AA15" s="192"/>
      <c r="AB15" s="191"/>
      <c r="AC15" s="193"/>
      <c r="AD15" s="194"/>
    </row>
    <row r="16" spans="2:30" ht="17.25">
      <c r="B16" s="105" t="s">
        <v>36</v>
      </c>
      <c r="C16" s="195">
        <v>200</v>
      </c>
      <c r="D16" s="196">
        <v>0.129</v>
      </c>
      <c r="E16" s="195">
        <v>1</v>
      </c>
      <c r="F16" s="107">
        <f>D16*C16*E16</f>
        <v>25.8</v>
      </c>
      <c r="G16" s="109">
        <f>F16*'[1]Energy Values'!D$14</f>
        <v>3508800</v>
      </c>
      <c r="H16" s="110" t="s">
        <v>37</v>
      </c>
      <c r="I16" s="24"/>
      <c r="J16" s="111" t="s">
        <v>38</v>
      </c>
      <c r="K16" s="114"/>
      <c r="L16" s="113"/>
      <c r="M16" s="114"/>
      <c r="N16" s="115"/>
      <c r="O16" s="116"/>
      <c r="P16" s="117"/>
      <c r="Q16" s="118" t="s">
        <v>38</v>
      </c>
      <c r="R16" s="121"/>
      <c r="S16" s="120"/>
      <c r="T16" s="121"/>
      <c r="U16" s="122"/>
      <c r="V16" s="123"/>
      <c r="W16" s="124"/>
      <c r="X16" s="125" t="s">
        <v>38</v>
      </c>
      <c r="Y16" s="132"/>
      <c r="Z16" s="127"/>
      <c r="AA16" s="132"/>
      <c r="AB16" s="127"/>
      <c r="AC16" s="129"/>
      <c r="AD16" s="170"/>
    </row>
    <row r="17" spans="2:37" ht="33.75">
      <c r="B17" s="105" t="s">
        <v>38</v>
      </c>
      <c r="C17" s="195"/>
      <c r="D17" s="196"/>
      <c r="E17" s="195"/>
      <c r="F17" s="107"/>
      <c r="G17" s="109"/>
      <c r="H17" s="110"/>
      <c r="I17" s="24"/>
      <c r="J17" s="111" t="s">
        <v>39</v>
      </c>
      <c r="K17" s="112"/>
      <c r="L17" s="113"/>
      <c r="M17" s="114"/>
      <c r="N17" s="115"/>
      <c r="O17" s="116"/>
      <c r="P17" s="117" t="s">
        <v>40</v>
      </c>
      <c r="Q17" s="118" t="s">
        <v>39</v>
      </c>
      <c r="R17" s="119"/>
      <c r="S17" s="120"/>
      <c r="T17" s="121"/>
      <c r="U17" s="122"/>
      <c r="V17" s="123"/>
      <c r="W17" s="124" t="s">
        <v>41</v>
      </c>
      <c r="X17" s="125"/>
      <c r="Y17" s="131"/>
      <c r="Z17" s="127"/>
      <c r="AA17" s="132"/>
      <c r="AB17" s="127"/>
      <c r="AC17" s="133"/>
      <c r="AD17" s="170"/>
    </row>
    <row r="18" spans="2:37" ht="34.5" thickBot="1">
      <c r="B18" s="134" t="s">
        <v>39</v>
      </c>
      <c r="C18" s="197"/>
      <c r="D18" s="198"/>
      <c r="E18" s="199"/>
      <c r="F18" s="136"/>
      <c r="G18" s="138"/>
      <c r="H18" s="139" t="s">
        <v>41</v>
      </c>
      <c r="I18" s="24"/>
      <c r="J18" s="140"/>
      <c r="K18" s="141"/>
      <c r="L18" s="140"/>
      <c r="M18" s="141"/>
      <c r="N18" s="141"/>
      <c r="O18" s="140"/>
      <c r="P18" s="142"/>
      <c r="Q18" s="200"/>
      <c r="R18" s="144"/>
      <c r="S18" s="201"/>
      <c r="T18" s="202"/>
      <c r="U18" s="203"/>
      <c r="V18" s="204"/>
      <c r="W18" s="205"/>
      <c r="X18" s="147"/>
      <c r="Y18" s="148"/>
      <c r="Z18" s="149"/>
      <c r="AA18" s="148"/>
      <c r="AB18" s="149"/>
      <c r="AC18" s="150"/>
      <c r="AD18" s="151"/>
    </row>
    <row r="19" spans="2:37" ht="12" thickTop="1">
      <c r="B19" s="152" t="s">
        <v>34</v>
      </c>
      <c r="C19" s="171"/>
      <c r="D19" s="206"/>
      <c r="E19" s="171"/>
      <c r="F19" s="207">
        <f>SUM(F15:F18)</f>
        <v>25.8</v>
      </c>
      <c r="G19" s="208">
        <f>SUM(G15:G18)</f>
        <v>3508800</v>
      </c>
      <c r="H19" s="209"/>
      <c r="I19" s="24"/>
      <c r="J19" s="158" t="s">
        <v>34</v>
      </c>
      <c r="K19" s="112"/>
      <c r="L19" s="159"/>
      <c r="M19" s="112"/>
      <c r="N19" s="160">
        <f>SUM(N16:N18)</f>
        <v>0</v>
      </c>
      <c r="O19" s="161">
        <f>SUM(O16:O18)</f>
        <v>0</v>
      </c>
      <c r="P19" s="117"/>
      <c r="Q19" s="162" t="s">
        <v>34</v>
      </c>
      <c r="R19" s="119"/>
      <c r="S19" s="163"/>
      <c r="T19" s="119"/>
      <c r="U19" s="164">
        <f>SUM(U16:U18)</f>
        <v>0</v>
      </c>
      <c r="V19" s="165">
        <f>SUM(V16:V18)</f>
        <v>0</v>
      </c>
      <c r="W19" s="124"/>
      <c r="X19" s="166" t="s">
        <v>34</v>
      </c>
      <c r="Y19" s="131"/>
      <c r="Z19" s="167"/>
      <c r="AA19" s="131"/>
      <c r="AB19" s="168">
        <f>SUM(AB15:AB17)</f>
        <v>0</v>
      </c>
      <c r="AC19" s="169">
        <f>SUM(AC15:AC17)</f>
        <v>0</v>
      </c>
      <c r="AD19" s="170"/>
    </row>
    <row r="20" spans="2:37">
      <c r="B20" s="152"/>
      <c r="C20" s="171"/>
      <c r="D20" s="206"/>
      <c r="E20" s="171"/>
      <c r="F20" s="207"/>
      <c r="G20" s="157"/>
      <c r="H20" s="110"/>
      <c r="I20" s="24"/>
      <c r="J20" s="158"/>
      <c r="K20" s="112"/>
      <c r="L20" s="159"/>
      <c r="M20" s="112"/>
      <c r="N20" s="160"/>
      <c r="O20" s="161"/>
      <c r="P20" s="117"/>
      <c r="Q20" s="162"/>
      <c r="R20" s="119"/>
      <c r="S20" s="163"/>
      <c r="T20" s="119"/>
      <c r="U20" s="164"/>
      <c r="V20" s="165"/>
      <c r="W20" s="124"/>
      <c r="X20" s="166"/>
      <c r="Y20" s="131"/>
      <c r="Z20" s="167"/>
      <c r="AA20" s="131"/>
      <c r="AB20" s="168"/>
      <c r="AC20" s="169"/>
      <c r="AD20" s="170"/>
    </row>
    <row r="21" spans="2:37">
      <c r="B21" s="89" t="s">
        <v>42</v>
      </c>
      <c r="C21" s="90"/>
      <c r="D21" s="210"/>
      <c r="E21" s="173"/>
      <c r="F21" s="211"/>
      <c r="G21" s="175"/>
      <c r="H21" s="212"/>
      <c r="I21" s="24"/>
      <c r="J21" s="177" t="s">
        <v>42</v>
      </c>
      <c r="K21" s="178"/>
      <c r="L21" s="213"/>
      <c r="M21" s="180"/>
      <c r="N21" s="181"/>
      <c r="O21" s="182"/>
      <c r="P21" s="183"/>
      <c r="Q21" s="184" t="s">
        <v>42</v>
      </c>
      <c r="R21" s="185"/>
      <c r="S21" s="214"/>
      <c r="T21" s="187"/>
      <c r="U21" s="188"/>
      <c r="V21" s="189"/>
      <c r="W21" s="190"/>
      <c r="X21" s="102" t="s">
        <v>42</v>
      </c>
      <c r="Y21" s="103"/>
      <c r="Z21" s="215"/>
      <c r="AA21" s="192"/>
      <c r="AB21" s="191"/>
      <c r="AC21" s="193"/>
      <c r="AD21" s="194"/>
    </row>
    <row r="22" spans="2:37" ht="25.5">
      <c r="B22" s="105" t="s">
        <v>43</v>
      </c>
      <c r="C22" s="171"/>
      <c r="D22" s="216">
        <v>1.45</v>
      </c>
      <c r="E22" s="195">
        <v>1</v>
      </c>
      <c r="F22" s="216">
        <f>D22*E22</f>
        <v>1.45</v>
      </c>
      <c r="G22" s="217">
        <f>F22*'[1]Energy Values'!D$14</f>
        <v>197200</v>
      </c>
      <c r="H22" s="110"/>
      <c r="I22" s="24"/>
      <c r="J22" s="111" t="s">
        <v>43</v>
      </c>
      <c r="K22" s="112"/>
      <c r="L22" s="113">
        <v>1.45</v>
      </c>
      <c r="M22" s="114">
        <v>1</v>
      </c>
      <c r="N22" s="115">
        <f>L22*M22</f>
        <v>1.45</v>
      </c>
      <c r="O22" s="218">
        <f>N22*'[1]Energy Values'!D$14</f>
        <v>197200</v>
      </c>
      <c r="P22" s="219" t="s">
        <v>44</v>
      </c>
      <c r="Q22" s="118" t="s">
        <v>43</v>
      </c>
      <c r="R22" s="119"/>
      <c r="S22" s="120">
        <v>1</v>
      </c>
      <c r="T22" s="121">
        <v>1</v>
      </c>
      <c r="U22" s="120">
        <f>S22*T22</f>
        <v>1</v>
      </c>
      <c r="V22" s="220">
        <f>U22*'[1]Energy Values'!D$14</f>
        <v>136000</v>
      </c>
      <c r="W22" s="124" t="s">
        <v>45</v>
      </c>
      <c r="X22" s="125" t="s">
        <v>46</v>
      </c>
      <c r="Y22" s="131"/>
      <c r="Z22" s="127">
        <v>0.55000000000000004</v>
      </c>
      <c r="AA22" s="132">
        <v>1</v>
      </c>
      <c r="AB22" s="127">
        <f>Z22*AA22</f>
        <v>0.55000000000000004</v>
      </c>
      <c r="AC22" s="129">
        <f>AB22*'[1]Energy Values'!D$14</f>
        <v>74800</v>
      </c>
      <c r="AD22" s="130" t="s">
        <v>47</v>
      </c>
    </row>
    <row r="23" spans="2:37" ht="17.25">
      <c r="B23" s="105" t="s">
        <v>48</v>
      </c>
      <c r="C23" s="221"/>
      <c r="D23" s="216" t="s">
        <v>49</v>
      </c>
      <c r="E23" s="195" t="s">
        <v>49</v>
      </c>
      <c r="F23" s="216" t="s">
        <v>49</v>
      </c>
      <c r="G23" s="222" t="s">
        <v>49</v>
      </c>
      <c r="H23" s="223"/>
      <c r="I23" s="24"/>
      <c r="J23" s="111" t="s">
        <v>48</v>
      </c>
      <c r="K23" s="224"/>
      <c r="L23" s="113" t="s">
        <v>49</v>
      </c>
      <c r="M23" s="114" t="s">
        <v>49</v>
      </c>
      <c r="N23" s="115" t="s">
        <v>49</v>
      </c>
      <c r="O23" s="116" t="s">
        <v>49</v>
      </c>
      <c r="P23" s="117"/>
      <c r="Q23" s="118" t="s">
        <v>48</v>
      </c>
      <c r="R23" s="225"/>
      <c r="S23" s="120" t="s">
        <v>49</v>
      </c>
      <c r="T23" s="121" t="s">
        <v>49</v>
      </c>
      <c r="U23" s="120" t="s">
        <v>49</v>
      </c>
      <c r="V23" s="226" t="s">
        <v>49</v>
      </c>
      <c r="W23" s="124"/>
      <c r="X23" s="125" t="s">
        <v>50</v>
      </c>
      <c r="Y23" s="131"/>
      <c r="Z23" s="127">
        <v>0.25</v>
      </c>
      <c r="AA23" s="132">
        <v>2</v>
      </c>
      <c r="AB23" s="127">
        <f>Z23*AA23</f>
        <v>0.5</v>
      </c>
      <c r="AC23" s="133">
        <f>AB23*'[1]Energy Values'!D$14</f>
        <v>68000</v>
      </c>
      <c r="AD23" s="130" t="s">
        <v>51</v>
      </c>
      <c r="AE23" s="1"/>
      <c r="AF23" s="1"/>
      <c r="AG23" s="1"/>
      <c r="AH23" s="1"/>
      <c r="AI23" s="1"/>
      <c r="AJ23" s="1"/>
      <c r="AK23" s="1"/>
    </row>
    <row r="24" spans="2:37" s="1" customFormat="1" ht="17.25">
      <c r="B24" s="105" t="s">
        <v>52</v>
      </c>
      <c r="C24" s="221"/>
      <c r="D24" s="216" t="s">
        <v>49</v>
      </c>
      <c r="E24" s="195" t="s">
        <v>49</v>
      </c>
      <c r="F24" s="216" t="s">
        <v>49</v>
      </c>
      <c r="G24" s="222" t="s">
        <v>49</v>
      </c>
      <c r="H24" s="227"/>
      <c r="I24" s="24"/>
      <c r="J24" s="111" t="s">
        <v>52</v>
      </c>
      <c r="K24" s="224"/>
      <c r="L24" s="113" t="s">
        <v>49</v>
      </c>
      <c r="M24" s="114" t="s">
        <v>49</v>
      </c>
      <c r="N24" s="115" t="s">
        <v>49</v>
      </c>
      <c r="O24" s="116" t="s">
        <v>49</v>
      </c>
      <c r="P24" s="117"/>
      <c r="Q24" s="118" t="s">
        <v>52</v>
      </c>
      <c r="R24" s="225"/>
      <c r="S24" s="120" t="s">
        <v>49</v>
      </c>
      <c r="T24" s="121" t="s">
        <v>49</v>
      </c>
      <c r="U24" s="120" t="s">
        <v>49</v>
      </c>
      <c r="V24" s="226" t="s">
        <v>49</v>
      </c>
      <c r="W24" s="124"/>
      <c r="X24" s="125" t="s">
        <v>53</v>
      </c>
      <c r="Y24" s="131"/>
      <c r="Z24" s="127">
        <v>0.4</v>
      </c>
      <c r="AA24" s="132">
        <v>1</v>
      </c>
      <c r="AB24" s="127">
        <f>Z24*AA24</f>
        <v>0.4</v>
      </c>
      <c r="AC24" s="133">
        <f>AB24*'[1]Energy Values'!D$14</f>
        <v>54400</v>
      </c>
      <c r="AD24" s="130" t="s">
        <v>54</v>
      </c>
    </row>
    <row r="25" spans="2:37" ht="18" thickBot="1">
      <c r="B25" s="134" t="s">
        <v>55</v>
      </c>
      <c r="C25" s="228"/>
      <c r="D25" s="229" t="s">
        <v>49</v>
      </c>
      <c r="E25" s="199" t="s">
        <v>49</v>
      </c>
      <c r="F25" s="229" t="s">
        <v>49</v>
      </c>
      <c r="G25" s="138" t="s">
        <v>49</v>
      </c>
      <c r="H25" s="230"/>
      <c r="I25" s="24"/>
      <c r="J25" s="231" t="s">
        <v>55</v>
      </c>
      <c r="K25" s="232"/>
      <c r="L25" s="233" t="s">
        <v>49</v>
      </c>
      <c r="M25" s="64" t="s">
        <v>49</v>
      </c>
      <c r="N25" s="234" t="s">
        <v>49</v>
      </c>
      <c r="O25" s="235" t="s">
        <v>49</v>
      </c>
      <c r="P25" s="236"/>
      <c r="Q25" s="200" t="s">
        <v>55</v>
      </c>
      <c r="R25" s="237"/>
      <c r="S25" s="201" t="s">
        <v>49</v>
      </c>
      <c r="T25" s="202" t="s">
        <v>49</v>
      </c>
      <c r="U25" s="201" t="s">
        <v>49</v>
      </c>
      <c r="V25" s="238" t="s">
        <v>49</v>
      </c>
      <c r="W25" s="239"/>
      <c r="X25" s="240" t="s">
        <v>56</v>
      </c>
      <c r="Y25" s="148"/>
      <c r="Z25" s="241">
        <v>0.3</v>
      </c>
      <c r="AA25" s="74">
        <v>1</v>
      </c>
      <c r="AB25" s="241">
        <f>Z25*AA25</f>
        <v>0.3</v>
      </c>
      <c r="AC25" s="242">
        <f>AB25*'[1]Energy Values'!D$14</f>
        <v>40800</v>
      </c>
      <c r="AD25" s="243" t="s">
        <v>57</v>
      </c>
    </row>
    <row r="26" spans="2:37" ht="12" thickTop="1">
      <c r="B26" s="152" t="s">
        <v>34</v>
      </c>
      <c r="C26" s="171"/>
      <c r="D26" s="216"/>
      <c r="E26" s="195"/>
      <c r="F26" s="156">
        <f>SUM(F22:F25)</f>
        <v>1.45</v>
      </c>
      <c r="G26" s="157">
        <f>SUM(G22:G25)</f>
        <v>197200</v>
      </c>
      <c r="H26" s="110"/>
      <c r="I26" s="24"/>
      <c r="J26" s="158" t="s">
        <v>34</v>
      </c>
      <c r="K26" s="112"/>
      <c r="L26" s="113"/>
      <c r="M26" s="114"/>
      <c r="N26" s="160">
        <f>SUM(N22:N25)</f>
        <v>1.45</v>
      </c>
      <c r="O26" s="161">
        <f>SUM(O22:O25)</f>
        <v>197200</v>
      </c>
      <c r="P26" s="117"/>
      <c r="Q26" s="162" t="s">
        <v>34</v>
      </c>
      <c r="R26" s="119"/>
      <c r="S26" s="120"/>
      <c r="T26" s="121"/>
      <c r="U26" s="244">
        <f>SUM(U22:U25)</f>
        <v>1</v>
      </c>
      <c r="V26" s="245">
        <f>SUM(V22:V25)</f>
        <v>136000</v>
      </c>
      <c r="W26" s="124"/>
      <c r="X26" s="166" t="s">
        <v>34</v>
      </c>
      <c r="Y26" s="131"/>
      <c r="Z26" s="127"/>
      <c r="AA26" s="132"/>
      <c r="AB26" s="246">
        <f>SUM(AB22:AB25)</f>
        <v>1.7500000000000002</v>
      </c>
      <c r="AC26" s="169">
        <f>SUM(AC22:AC25)</f>
        <v>238000</v>
      </c>
      <c r="AD26" s="170"/>
    </row>
    <row r="27" spans="2:37" ht="12" thickBot="1">
      <c r="B27" s="17"/>
      <c r="C27" s="171"/>
      <c r="D27" s="216"/>
      <c r="E27" s="195"/>
      <c r="F27" s="216"/>
      <c r="G27" s="247"/>
      <c r="H27" s="110"/>
      <c r="I27" s="24"/>
      <c r="J27" s="248"/>
      <c r="K27" s="249"/>
      <c r="L27" s="250"/>
      <c r="M27" s="251"/>
      <c r="N27" s="252"/>
      <c r="O27" s="253"/>
      <c r="P27" s="254"/>
      <c r="Q27" s="32"/>
      <c r="R27" s="119"/>
      <c r="S27" s="120"/>
      <c r="T27" s="121"/>
      <c r="U27" s="120"/>
      <c r="V27" s="255"/>
      <c r="W27" s="124"/>
      <c r="X27" s="38"/>
      <c r="Y27" s="131"/>
      <c r="Z27" s="127"/>
      <c r="AA27" s="132"/>
      <c r="AB27" s="127"/>
      <c r="AC27" s="256"/>
      <c r="AD27" s="170"/>
    </row>
    <row r="28" spans="2:37" ht="12" thickBot="1">
      <c r="B28" s="257" t="s">
        <v>58</v>
      </c>
      <c r="C28" s="258"/>
      <c r="D28" s="258"/>
      <c r="E28" s="259"/>
      <c r="F28" s="260">
        <f>F26+F19+F13</f>
        <v>30.1</v>
      </c>
      <c r="G28" s="261">
        <f>G26+G19+G13</f>
        <v>4093600</v>
      </c>
      <c r="H28" s="262"/>
      <c r="I28" s="24"/>
      <c r="J28" s="158" t="s">
        <v>58</v>
      </c>
      <c r="K28" s="158"/>
      <c r="L28" s="158"/>
      <c r="M28" s="263"/>
      <c r="N28" s="264">
        <f>N26+N19+N13</f>
        <v>4.1500000000000004</v>
      </c>
      <c r="O28" s="265">
        <f>O26+O19+O13</f>
        <v>564400</v>
      </c>
      <c r="P28" s="117"/>
      <c r="Q28" s="266" t="s">
        <v>58</v>
      </c>
      <c r="R28" s="267"/>
      <c r="S28" s="267"/>
      <c r="T28" s="268"/>
      <c r="U28" s="269">
        <f>U26+U19+U13</f>
        <v>3.7</v>
      </c>
      <c r="V28" s="270">
        <f>V26+V19+V13</f>
        <v>503200</v>
      </c>
      <c r="W28" s="271"/>
      <c r="X28" s="272" t="s">
        <v>58</v>
      </c>
      <c r="Y28" s="273"/>
      <c r="Z28" s="273"/>
      <c r="AA28" s="274"/>
      <c r="AB28" s="275">
        <f>AB26+AB19+AB13</f>
        <v>2.6000000000000005</v>
      </c>
      <c r="AC28" s="276">
        <f>AC26+AC19+AC13</f>
        <v>353600</v>
      </c>
      <c r="AD28" s="277"/>
    </row>
    <row r="29" spans="2:37" ht="13.5" thickBot="1">
      <c r="B29" s="278" t="s">
        <v>59</v>
      </c>
      <c r="C29" s="12"/>
      <c r="D29" s="12"/>
      <c r="E29" s="12"/>
      <c r="F29" s="12"/>
      <c r="G29" s="12"/>
      <c r="H29" s="279"/>
      <c r="I29" s="24"/>
      <c r="J29" s="278" t="s">
        <v>60</v>
      </c>
      <c r="K29" s="280"/>
      <c r="L29" s="12"/>
      <c r="M29" s="280"/>
      <c r="N29" s="12"/>
      <c r="O29" s="12"/>
      <c r="P29" s="7"/>
      <c r="Q29" s="278" t="s">
        <v>61</v>
      </c>
      <c r="R29" s="280"/>
      <c r="S29" s="12"/>
      <c r="T29" s="280"/>
      <c r="U29" s="12"/>
      <c r="V29" s="12"/>
      <c r="W29" s="7"/>
      <c r="X29" s="281" t="s">
        <v>62</v>
      </c>
      <c r="Y29" s="12"/>
      <c r="Z29" s="280"/>
      <c r="AA29" s="12"/>
      <c r="AB29" s="280"/>
      <c r="AC29" s="282"/>
      <c r="AD29" s="7"/>
    </row>
    <row r="30" spans="2:37">
      <c r="B30" s="89" t="s">
        <v>19</v>
      </c>
      <c r="C30" s="19"/>
      <c r="D30" s="90"/>
      <c r="E30" s="18"/>
      <c r="F30" s="90"/>
      <c r="G30" s="18"/>
      <c r="H30" s="283"/>
      <c r="I30" s="284"/>
      <c r="J30" s="92" t="s">
        <v>19</v>
      </c>
      <c r="K30" s="285"/>
      <c r="L30" s="93"/>
      <c r="M30" s="94"/>
      <c r="N30" s="93"/>
      <c r="O30" s="286"/>
      <c r="P30" s="95"/>
      <c r="Q30" s="184" t="s">
        <v>19</v>
      </c>
      <c r="R30" s="34"/>
      <c r="S30" s="185"/>
      <c r="T30" s="33"/>
      <c r="U30" s="185"/>
      <c r="V30" s="97"/>
      <c r="W30" s="287"/>
      <c r="X30" s="288" t="s">
        <v>19</v>
      </c>
      <c r="Y30" s="40"/>
      <c r="Z30" s="103"/>
      <c r="AA30" s="39"/>
      <c r="AB30" s="103"/>
      <c r="AC30" s="39"/>
      <c r="AD30" s="104"/>
    </row>
    <row r="31" spans="2:37" ht="22.5">
      <c r="B31" s="289"/>
      <c r="C31" s="106"/>
      <c r="D31" s="171"/>
      <c r="E31" s="155"/>
      <c r="F31" s="171"/>
      <c r="G31" s="155"/>
      <c r="H31" s="290"/>
      <c r="I31" s="284"/>
      <c r="J31" s="291" t="s">
        <v>63</v>
      </c>
      <c r="K31" s="292"/>
      <c r="L31" s="113">
        <v>0.1</v>
      </c>
      <c r="M31" s="293">
        <v>1</v>
      </c>
      <c r="N31" s="294">
        <f>L31*M31</f>
        <v>0.1</v>
      </c>
      <c r="O31" s="295">
        <f>N31*'[1]Energy Values'!D$14</f>
        <v>13600</v>
      </c>
      <c r="P31" s="296" t="s">
        <v>32</v>
      </c>
      <c r="Q31" s="297"/>
      <c r="R31" s="298"/>
      <c r="S31" s="299"/>
      <c r="T31" s="298"/>
      <c r="U31" s="298"/>
      <c r="V31" s="299"/>
      <c r="W31" s="300"/>
      <c r="X31" s="301"/>
      <c r="Y31" s="126"/>
      <c r="Z31" s="302"/>
      <c r="AA31" s="126"/>
      <c r="AB31" s="126"/>
      <c r="AC31" s="302"/>
      <c r="AD31" s="303"/>
    </row>
    <row r="32" spans="2:37" ht="33.75">
      <c r="B32" s="105" t="s">
        <v>20</v>
      </c>
      <c r="C32" s="106"/>
      <c r="D32" s="107">
        <v>0.55000000000000004</v>
      </c>
      <c r="E32" s="108">
        <v>4</v>
      </c>
      <c r="F32" s="107">
        <f>D32*E32</f>
        <v>2.2000000000000002</v>
      </c>
      <c r="G32" s="109">
        <f>F32*'[1]Energy Values'!D$14</f>
        <v>299200</v>
      </c>
      <c r="H32" s="110" t="s">
        <v>21</v>
      </c>
      <c r="I32" s="284"/>
      <c r="J32" s="304" t="s">
        <v>20</v>
      </c>
      <c r="K32" s="112"/>
      <c r="L32" s="113">
        <v>0.55000000000000004</v>
      </c>
      <c r="M32" s="114">
        <v>4</v>
      </c>
      <c r="N32" s="115">
        <f>L32*M32</f>
        <v>2.2000000000000002</v>
      </c>
      <c r="O32" s="295">
        <f>N32*'[1]Energy Values'!D$14</f>
        <v>299200</v>
      </c>
      <c r="P32" s="296" t="s">
        <v>21</v>
      </c>
      <c r="Q32" s="118" t="s">
        <v>20</v>
      </c>
      <c r="R32" s="119"/>
      <c r="S32" s="120">
        <v>0.55000000000000004</v>
      </c>
      <c r="T32" s="121">
        <v>2</v>
      </c>
      <c r="U32" s="122">
        <f>S32*T32</f>
        <v>1.1000000000000001</v>
      </c>
      <c r="V32" s="305">
        <f>U32*'[1]Energy Values'!D$14</f>
        <v>149600</v>
      </c>
      <c r="W32" s="306" t="s">
        <v>21</v>
      </c>
      <c r="X32" s="307" t="s">
        <v>20</v>
      </c>
      <c r="Y32" s="131"/>
      <c r="Z32" s="127">
        <v>0.55000000000000004</v>
      </c>
      <c r="AA32" s="132">
        <v>2</v>
      </c>
      <c r="AB32" s="308">
        <f>Z32*AA32</f>
        <v>1.1000000000000001</v>
      </c>
      <c r="AC32" s="309">
        <f>AB32*'[1]Energy Values'!D$14</f>
        <v>149600</v>
      </c>
      <c r="AD32" s="130" t="s">
        <v>22</v>
      </c>
    </row>
    <row r="33" spans="2:42">
      <c r="B33" s="105" t="s">
        <v>64</v>
      </c>
      <c r="C33" s="106"/>
      <c r="D33" s="107">
        <v>0.15</v>
      </c>
      <c r="E33" s="108">
        <v>1</v>
      </c>
      <c r="F33" s="107">
        <f>D33*E33</f>
        <v>0.15</v>
      </c>
      <c r="G33" s="109">
        <f>F33*'[1]Energy Values'!$D$14</f>
        <v>20400</v>
      </c>
      <c r="H33" s="110"/>
      <c r="I33" s="284"/>
      <c r="J33" s="304" t="s">
        <v>64</v>
      </c>
      <c r="K33" s="112"/>
      <c r="L33" s="113">
        <v>0.15</v>
      </c>
      <c r="M33" s="114">
        <v>1</v>
      </c>
      <c r="N33" s="115">
        <f>L33*M33</f>
        <v>0.15</v>
      </c>
      <c r="O33" s="116">
        <f>N33*'[1]Energy Values'!$D$14</f>
        <v>20400</v>
      </c>
      <c r="P33" s="296"/>
      <c r="Q33" s="118" t="s">
        <v>64</v>
      </c>
      <c r="R33" s="119"/>
      <c r="S33" s="120">
        <v>0.15</v>
      </c>
      <c r="T33" s="121">
        <v>1</v>
      </c>
      <c r="U33" s="122">
        <f>S33*T33</f>
        <v>0.15</v>
      </c>
      <c r="V33" s="305">
        <f>U33*'[1]Energy Values'!$D$14</f>
        <v>20400</v>
      </c>
      <c r="W33" s="306"/>
      <c r="X33" s="125" t="s">
        <v>64</v>
      </c>
      <c r="Y33" s="131"/>
      <c r="Z33" s="127">
        <v>0.15</v>
      </c>
      <c r="AA33" s="132">
        <v>1</v>
      </c>
      <c r="AB33" s="308">
        <f>Z33*AA33</f>
        <v>0.15</v>
      </c>
      <c r="AC33" s="309">
        <f>AB33*'[1]Energy Values'!$D$14</f>
        <v>20400</v>
      </c>
      <c r="AD33" s="130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2:42" ht="25.5">
      <c r="B34" s="105" t="s">
        <v>23</v>
      </c>
      <c r="C34" s="106"/>
      <c r="D34" s="107">
        <v>0.15</v>
      </c>
      <c r="E34" s="108">
        <v>1</v>
      </c>
      <c r="F34" s="107">
        <f>D34*E34</f>
        <v>0.15</v>
      </c>
      <c r="G34" s="109">
        <f>F34*'[1]Energy Values'!D$14</f>
        <v>20400</v>
      </c>
      <c r="H34" s="110" t="s">
        <v>24</v>
      </c>
      <c r="I34" s="284"/>
      <c r="J34" s="304" t="s">
        <v>25</v>
      </c>
      <c r="K34" s="112"/>
      <c r="L34" s="113">
        <v>0.4</v>
      </c>
      <c r="M34" s="114">
        <v>1</v>
      </c>
      <c r="N34" s="115">
        <f>L34*M34</f>
        <v>0.4</v>
      </c>
      <c r="O34" s="295">
        <f>N34*'[1]Energy Values'!D$14</f>
        <v>54400</v>
      </c>
      <c r="P34" s="296" t="s">
        <v>26</v>
      </c>
      <c r="Q34" s="118" t="s">
        <v>25</v>
      </c>
      <c r="R34" s="119"/>
      <c r="S34" s="120">
        <v>0.4</v>
      </c>
      <c r="T34" s="121">
        <v>1</v>
      </c>
      <c r="U34" s="122">
        <f>S34*T34</f>
        <v>0.4</v>
      </c>
      <c r="V34" s="305">
        <f>U34*'[1]Energy Values'!D$14</f>
        <v>54400</v>
      </c>
      <c r="W34" s="306" t="s">
        <v>27</v>
      </c>
      <c r="X34" s="307" t="s">
        <v>28</v>
      </c>
      <c r="Y34" s="131"/>
      <c r="Z34" s="127">
        <v>0.3</v>
      </c>
      <c r="AA34" s="132">
        <v>1</v>
      </c>
      <c r="AB34" s="308">
        <f>Z34*AA34</f>
        <v>0.3</v>
      </c>
      <c r="AC34" s="309">
        <f>AB34*'[1]Energy Values'!D$14</f>
        <v>40800</v>
      </c>
      <c r="AD34" s="130" t="s">
        <v>29</v>
      </c>
    </row>
    <row r="35" spans="2:42" ht="25.5">
      <c r="B35" s="105" t="s">
        <v>25</v>
      </c>
      <c r="C35" s="106"/>
      <c r="D35" s="107">
        <v>0.4</v>
      </c>
      <c r="E35" s="108">
        <v>1</v>
      </c>
      <c r="F35" s="107">
        <f>D35*E35</f>
        <v>0.4</v>
      </c>
      <c r="G35" s="109">
        <f>F35*'[1]Energy Values'!D$14</f>
        <v>54400</v>
      </c>
      <c r="H35" s="110" t="s">
        <v>30</v>
      </c>
      <c r="I35" s="284"/>
      <c r="J35" s="304" t="s">
        <v>31</v>
      </c>
      <c r="K35" s="112"/>
      <c r="L35" s="113">
        <v>0.1</v>
      </c>
      <c r="M35" s="114">
        <v>1</v>
      </c>
      <c r="N35" s="115">
        <f>L35*M35</f>
        <v>0.1</v>
      </c>
      <c r="O35" s="295">
        <f>N35*'[1]Energy Values'!D$14</f>
        <v>13600</v>
      </c>
      <c r="P35" s="296" t="s">
        <v>32</v>
      </c>
      <c r="Q35" s="118" t="s">
        <v>31</v>
      </c>
      <c r="R35" s="119"/>
      <c r="S35" s="120">
        <v>0.1</v>
      </c>
      <c r="T35" s="121">
        <v>1</v>
      </c>
      <c r="U35" s="122">
        <f>S35*T35</f>
        <v>0.1</v>
      </c>
      <c r="V35" s="305">
        <f>U35*'[1]Energy Values'!D$14</f>
        <v>13600</v>
      </c>
      <c r="W35" s="306" t="s">
        <v>32</v>
      </c>
      <c r="X35" s="307"/>
      <c r="Y35" s="131"/>
      <c r="Z35" s="127"/>
      <c r="AA35" s="132"/>
      <c r="AB35" s="308"/>
      <c r="AC35" s="309"/>
      <c r="AD35" s="130"/>
    </row>
    <row r="36" spans="2:42" ht="18" thickBot="1">
      <c r="B36" s="134" t="s">
        <v>31</v>
      </c>
      <c r="C36" s="135"/>
      <c r="D36" s="136">
        <v>0.1</v>
      </c>
      <c r="E36" s="137">
        <v>1</v>
      </c>
      <c r="F36" s="136">
        <f>D36*E36</f>
        <v>0.1</v>
      </c>
      <c r="G36" s="138">
        <f>F36*'[1]Energy Values'!D$14</f>
        <v>13600</v>
      </c>
      <c r="H36" s="139" t="s">
        <v>33</v>
      </c>
      <c r="I36" s="284"/>
      <c r="J36" s="142"/>
      <c r="K36" s="141"/>
      <c r="L36" s="140"/>
      <c r="M36" s="141"/>
      <c r="N36" s="141"/>
      <c r="O36" s="310"/>
      <c r="P36" s="142"/>
      <c r="Q36" s="200" t="s">
        <v>65</v>
      </c>
      <c r="R36" s="144"/>
      <c r="S36" s="201">
        <v>0.65</v>
      </c>
      <c r="T36" s="202">
        <v>1</v>
      </c>
      <c r="U36" s="203">
        <f>S36*T36</f>
        <v>0.65</v>
      </c>
      <c r="V36" s="311">
        <f>U36*'[1]Energy Values'!D$14</f>
        <v>88400</v>
      </c>
      <c r="W36" s="312" t="s">
        <v>66</v>
      </c>
      <c r="X36" s="149"/>
      <c r="Y36" s="148"/>
      <c r="Z36" s="149"/>
      <c r="AA36" s="148"/>
      <c r="AB36" s="148"/>
      <c r="AC36" s="149"/>
      <c r="AD36" s="151"/>
    </row>
    <row r="37" spans="2:42" ht="12" thickTop="1">
      <c r="B37" s="152" t="s">
        <v>34</v>
      </c>
      <c r="C37" s="153"/>
      <c r="D37" s="154"/>
      <c r="E37" s="155"/>
      <c r="F37" s="156">
        <f>SUM(F31:F36)</f>
        <v>3</v>
      </c>
      <c r="G37" s="157">
        <f>SUM(G31:G36)</f>
        <v>408000</v>
      </c>
      <c r="H37" s="110"/>
      <c r="I37" s="284"/>
      <c r="J37" s="313" t="s">
        <v>34</v>
      </c>
      <c r="K37" s="112"/>
      <c r="L37" s="159"/>
      <c r="M37" s="112"/>
      <c r="N37" s="160">
        <f>SUM(N31:N36)</f>
        <v>2.95</v>
      </c>
      <c r="O37" s="314">
        <f>SUM(O31:O36)</f>
        <v>401200</v>
      </c>
      <c r="P37" s="296"/>
      <c r="Q37" s="162" t="s">
        <v>34</v>
      </c>
      <c r="R37" s="315"/>
      <c r="S37" s="163"/>
      <c r="T37" s="119"/>
      <c r="U37" s="164">
        <f>SUM(U31:U36)</f>
        <v>2.4</v>
      </c>
      <c r="V37" s="316">
        <f>SUM(V31:V36)</f>
        <v>326400</v>
      </c>
      <c r="W37" s="306"/>
      <c r="X37" s="317" t="s">
        <v>34</v>
      </c>
      <c r="Y37" s="131"/>
      <c r="Z37" s="167"/>
      <c r="AA37" s="131"/>
      <c r="AB37" s="318">
        <f>SUM(AB31:AB36)</f>
        <v>1.55</v>
      </c>
      <c r="AC37" s="319">
        <f>SUM(AC31:AC36)</f>
        <v>210800</v>
      </c>
      <c r="AD37" s="170"/>
    </row>
    <row r="38" spans="2:42">
      <c r="B38" s="152"/>
      <c r="C38" s="171"/>
      <c r="D38" s="154"/>
      <c r="E38" s="155"/>
      <c r="F38" s="156"/>
      <c r="G38" s="157"/>
      <c r="H38" s="110"/>
      <c r="I38" s="284"/>
      <c r="J38" s="313" t="s">
        <v>67</v>
      </c>
      <c r="K38" s="112"/>
      <c r="L38" s="159"/>
      <c r="M38" s="112"/>
      <c r="N38" s="160"/>
      <c r="O38" s="314"/>
      <c r="P38" s="296"/>
      <c r="Q38" s="320"/>
      <c r="R38" s="119"/>
      <c r="S38" s="320"/>
      <c r="T38" s="119"/>
      <c r="U38" s="119"/>
      <c r="V38" s="320"/>
      <c r="W38" s="321"/>
      <c r="X38" s="317"/>
      <c r="Y38" s="131"/>
      <c r="Z38" s="167"/>
      <c r="AA38" s="131"/>
      <c r="AB38" s="318"/>
      <c r="AC38" s="319"/>
      <c r="AD38" s="170"/>
    </row>
    <row r="39" spans="2:42">
      <c r="B39" s="89" t="s">
        <v>35</v>
      </c>
      <c r="C39" s="90"/>
      <c r="D39" s="172"/>
      <c r="E39" s="173"/>
      <c r="F39" s="174"/>
      <c r="G39" s="175"/>
      <c r="H39" s="176"/>
      <c r="I39" s="284"/>
      <c r="J39" s="322" t="s">
        <v>35</v>
      </c>
      <c r="K39" s="178"/>
      <c r="L39" s="179"/>
      <c r="M39" s="180"/>
      <c r="N39" s="181"/>
      <c r="O39" s="323"/>
      <c r="P39" s="324"/>
      <c r="Q39" s="184" t="s">
        <v>35</v>
      </c>
      <c r="R39" s="185"/>
      <c r="S39" s="186"/>
      <c r="T39" s="187"/>
      <c r="U39" s="188"/>
      <c r="V39" s="325"/>
      <c r="W39" s="326"/>
      <c r="X39" s="288" t="s">
        <v>35</v>
      </c>
      <c r="Y39" s="103"/>
      <c r="Z39" s="191"/>
      <c r="AA39" s="192"/>
      <c r="AB39" s="327"/>
      <c r="AC39" s="328"/>
      <c r="AD39" s="194"/>
    </row>
    <row r="40" spans="2:42" ht="17.25">
      <c r="B40" s="105" t="s">
        <v>36</v>
      </c>
      <c r="C40" s="195">
        <v>200</v>
      </c>
      <c r="D40" s="196">
        <v>0.129</v>
      </c>
      <c r="E40" s="195">
        <v>1</v>
      </c>
      <c r="F40" s="107">
        <f>D40*C40*E40</f>
        <v>25.8</v>
      </c>
      <c r="G40" s="109">
        <f>F40*'[1]Energy Values'!D$14</f>
        <v>3508800</v>
      </c>
      <c r="H40" s="110" t="s">
        <v>37</v>
      </c>
      <c r="I40" s="284"/>
      <c r="J40" s="304" t="s">
        <v>38</v>
      </c>
      <c r="K40" s="114"/>
      <c r="L40" s="113"/>
      <c r="M40" s="114"/>
      <c r="N40" s="115"/>
      <c r="O40" s="295"/>
      <c r="P40" s="296"/>
      <c r="Q40" s="320"/>
      <c r="R40" s="298"/>
      <c r="S40" s="320"/>
      <c r="T40" s="298"/>
      <c r="U40" s="298"/>
      <c r="V40" s="320"/>
      <c r="W40" s="321"/>
      <c r="X40" s="307" t="s">
        <v>38</v>
      </c>
      <c r="Y40" s="128"/>
      <c r="Z40" s="127"/>
      <c r="AA40" s="128"/>
      <c r="AB40" s="329"/>
      <c r="AC40" s="309"/>
      <c r="AD40" s="170"/>
    </row>
    <row r="41" spans="2:42" ht="33.75">
      <c r="B41" s="105" t="s">
        <v>38</v>
      </c>
      <c r="C41" s="195"/>
      <c r="D41" s="196"/>
      <c r="E41" s="195"/>
      <c r="F41" s="107"/>
      <c r="G41" s="109"/>
      <c r="H41" s="110"/>
      <c r="I41" s="284"/>
      <c r="J41" s="304" t="s">
        <v>39</v>
      </c>
      <c r="K41" s="112"/>
      <c r="L41" s="113"/>
      <c r="M41" s="114"/>
      <c r="N41" s="115"/>
      <c r="O41" s="295"/>
      <c r="P41" s="296" t="s">
        <v>40</v>
      </c>
      <c r="Q41" s="118" t="s">
        <v>38</v>
      </c>
      <c r="R41" s="121"/>
      <c r="S41" s="120"/>
      <c r="T41" s="121"/>
      <c r="U41" s="122"/>
      <c r="V41" s="305"/>
      <c r="W41" s="306"/>
      <c r="X41" s="330"/>
      <c r="Y41" s="131"/>
      <c r="Z41" s="330"/>
      <c r="AA41" s="131"/>
      <c r="AB41" s="131"/>
      <c r="AC41" s="330"/>
      <c r="AD41" s="170"/>
    </row>
    <row r="42" spans="2:42" ht="34.5" thickBot="1">
      <c r="B42" s="134" t="s">
        <v>39</v>
      </c>
      <c r="C42" s="197"/>
      <c r="D42" s="198"/>
      <c r="E42" s="199"/>
      <c r="F42" s="136"/>
      <c r="G42" s="138"/>
      <c r="H42" s="139" t="s">
        <v>41</v>
      </c>
      <c r="I42" s="284"/>
      <c r="J42" s="142"/>
      <c r="K42" s="141"/>
      <c r="L42" s="140"/>
      <c r="M42" s="141"/>
      <c r="N42" s="141"/>
      <c r="O42" s="310"/>
      <c r="P42" s="331"/>
      <c r="Q42" s="200" t="s">
        <v>39</v>
      </c>
      <c r="R42" s="144"/>
      <c r="S42" s="201"/>
      <c r="T42" s="202"/>
      <c r="U42" s="203"/>
      <c r="V42" s="311"/>
      <c r="W42" s="332" t="s">
        <v>41</v>
      </c>
      <c r="X42" s="333"/>
      <c r="Y42" s="148"/>
      <c r="Z42" s="241"/>
      <c r="AA42" s="74"/>
      <c r="AB42" s="334"/>
      <c r="AC42" s="335"/>
      <c r="AD42" s="151"/>
    </row>
    <row r="43" spans="2:42" ht="12" thickTop="1">
      <c r="B43" s="152" t="s">
        <v>34</v>
      </c>
      <c r="C43" s="171"/>
      <c r="D43" s="206"/>
      <c r="E43" s="171"/>
      <c r="F43" s="207">
        <f>SUM(F39:F42)</f>
        <v>25.8</v>
      </c>
      <c r="G43" s="208">
        <f>SUM(G39:G42)</f>
        <v>3508800</v>
      </c>
      <c r="H43" s="209"/>
      <c r="I43" s="284"/>
      <c r="J43" s="313" t="s">
        <v>34</v>
      </c>
      <c r="K43" s="112"/>
      <c r="L43" s="159"/>
      <c r="M43" s="112"/>
      <c r="N43" s="160">
        <f>SUM(N39:N41)</f>
        <v>0</v>
      </c>
      <c r="O43" s="314">
        <f>SUM(O39:O41)</f>
        <v>0</v>
      </c>
      <c r="P43" s="296"/>
      <c r="Q43" s="162" t="s">
        <v>34</v>
      </c>
      <c r="R43" s="119"/>
      <c r="S43" s="163"/>
      <c r="T43" s="119"/>
      <c r="U43" s="164">
        <f>SUM(U39:U42)</f>
        <v>0</v>
      </c>
      <c r="V43" s="316">
        <f>SUM(V39:V42)</f>
        <v>0</v>
      </c>
      <c r="W43" s="336" t="s">
        <v>66</v>
      </c>
      <c r="X43" s="317" t="s">
        <v>34</v>
      </c>
      <c r="Y43" s="131"/>
      <c r="Z43" s="167"/>
      <c r="AA43" s="131"/>
      <c r="AB43" s="318">
        <f>SUM(AB39:AB42)</f>
        <v>0</v>
      </c>
      <c r="AC43" s="319">
        <f>SUM(AC39:AC42)</f>
        <v>0</v>
      </c>
      <c r="AD43" s="170"/>
    </row>
    <row r="44" spans="2:42">
      <c r="B44" s="152"/>
      <c r="C44" s="171"/>
      <c r="D44" s="206"/>
      <c r="E44" s="171"/>
      <c r="F44" s="207"/>
      <c r="G44" s="157"/>
      <c r="H44" s="110"/>
      <c r="I44" s="284"/>
      <c r="J44" s="313"/>
      <c r="K44" s="112"/>
      <c r="L44" s="159"/>
      <c r="M44" s="112"/>
      <c r="N44" s="160"/>
      <c r="O44" s="314"/>
      <c r="P44" s="296"/>
      <c r="Q44" s="320"/>
      <c r="R44" s="119"/>
      <c r="S44" s="320"/>
      <c r="T44" s="119"/>
      <c r="U44" s="119"/>
      <c r="V44" s="320"/>
      <c r="W44" s="306"/>
      <c r="X44" s="317"/>
      <c r="Y44" s="131"/>
      <c r="Z44" s="167"/>
      <c r="AA44" s="131"/>
      <c r="AB44" s="318"/>
      <c r="AC44" s="319"/>
      <c r="AD44" s="170"/>
    </row>
    <row r="45" spans="2:42">
      <c r="B45" s="89" t="s">
        <v>42</v>
      </c>
      <c r="C45" s="90"/>
      <c r="D45" s="210"/>
      <c r="E45" s="173"/>
      <c r="F45" s="211"/>
      <c r="G45" s="175"/>
      <c r="H45" s="212"/>
      <c r="I45" s="284"/>
      <c r="J45" s="322" t="s">
        <v>42</v>
      </c>
      <c r="K45" s="178"/>
      <c r="L45" s="213"/>
      <c r="M45" s="180"/>
      <c r="N45" s="181"/>
      <c r="O45" s="323"/>
      <c r="P45" s="324"/>
      <c r="Q45" s="184" t="s">
        <v>42</v>
      </c>
      <c r="R45" s="185"/>
      <c r="S45" s="214"/>
      <c r="T45" s="187"/>
      <c r="U45" s="188"/>
      <c r="V45" s="325"/>
      <c r="W45" s="326"/>
      <c r="X45" s="288" t="s">
        <v>42</v>
      </c>
      <c r="Y45" s="103"/>
      <c r="Z45" s="215"/>
      <c r="AA45" s="192"/>
      <c r="AB45" s="327"/>
      <c r="AC45" s="328"/>
      <c r="AD45" s="194" t="s">
        <v>42</v>
      </c>
    </row>
    <row r="46" spans="2:42" ht="27" customHeight="1">
      <c r="B46" s="105" t="s">
        <v>43</v>
      </c>
      <c r="C46" s="171"/>
      <c r="D46" s="216">
        <v>1.45</v>
      </c>
      <c r="E46" s="195">
        <v>1</v>
      </c>
      <c r="F46" s="216">
        <f>D46*E46</f>
        <v>1.45</v>
      </c>
      <c r="G46" s="217">
        <f>F46*'[1]Energy Values'!D$14</f>
        <v>197200</v>
      </c>
      <c r="H46" s="110"/>
      <c r="I46" s="284"/>
      <c r="J46" s="304" t="s">
        <v>43</v>
      </c>
      <c r="K46" s="112"/>
      <c r="L46" s="113">
        <v>1.45</v>
      </c>
      <c r="M46" s="114">
        <v>1</v>
      </c>
      <c r="N46" s="113">
        <f>L46*M46</f>
        <v>1.45</v>
      </c>
      <c r="O46" s="337">
        <f>N46*'[1]Energy Values'!D$14</f>
        <v>197200</v>
      </c>
      <c r="P46" s="296" t="s">
        <v>44</v>
      </c>
      <c r="Q46" s="118" t="s">
        <v>43</v>
      </c>
      <c r="R46" s="119"/>
      <c r="S46" s="120">
        <v>1</v>
      </c>
      <c r="T46" s="121">
        <v>1</v>
      </c>
      <c r="U46" s="120">
        <f>S46*T46</f>
        <v>1</v>
      </c>
      <c r="V46" s="338">
        <f>U46*'[1]Energy Values'!D$14</f>
        <v>136000</v>
      </c>
      <c r="W46" s="306" t="s">
        <v>45</v>
      </c>
      <c r="X46" s="307" t="s">
        <v>46</v>
      </c>
      <c r="Y46" s="131"/>
      <c r="Z46" s="127">
        <v>0.55000000000000004</v>
      </c>
      <c r="AA46" s="132">
        <v>1</v>
      </c>
      <c r="AB46" s="127">
        <f>Z46*AA46</f>
        <v>0.55000000000000004</v>
      </c>
      <c r="AC46" s="129">
        <f>AB46*'[1]Energy Values'!D$14</f>
        <v>74800</v>
      </c>
      <c r="AD46" s="130" t="s">
        <v>47</v>
      </c>
    </row>
    <row r="47" spans="2:42" ht="17.25">
      <c r="B47" s="105" t="s">
        <v>48</v>
      </c>
      <c r="C47" s="221"/>
      <c r="D47" s="216" t="s">
        <v>49</v>
      </c>
      <c r="E47" s="195" t="s">
        <v>49</v>
      </c>
      <c r="F47" s="216" t="s">
        <v>49</v>
      </c>
      <c r="G47" s="222" t="s">
        <v>49</v>
      </c>
      <c r="H47" s="223"/>
      <c r="I47" s="284"/>
      <c r="J47" s="304" t="s">
        <v>48</v>
      </c>
      <c r="K47" s="224"/>
      <c r="L47" s="113" t="s">
        <v>49</v>
      </c>
      <c r="M47" s="114" t="s">
        <v>49</v>
      </c>
      <c r="N47" s="113" t="s">
        <v>49</v>
      </c>
      <c r="O47" s="339" t="s">
        <v>49</v>
      </c>
      <c r="P47" s="296"/>
      <c r="Q47" s="118" t="s">
        <v>48</v>
      </c>
      <c r="R47" s="225"/>
      <c r="S47" s="120" t="s">
        <v>49</v>
      </c>
      <c r="T47" s="121" t="s">
        <v>49</v>
      </c>
      <c r="U47" s="120" t="s">
        <v>49</v>
      </c>
      <c r="V47" s="340" t="s">
        <v>49</v>
      </c>
      <c r="W47" s="306"/>
      <c r="X47" s="307" t="s">
        <v>50</v>
      </c>
      <c r="Y47" s="131"/>
      <c r="Z47" s="127">
        <v>0.25</v>
      </c>
      <c r="AA47" s="132">
        <v>1</v>
      </c>
      <c r="AB47" s="127">
        <f>Z47*AA47</f>
        <v>0.25</v>
      </c>
      <c r="AC47" s="133">
        <f>AB47*'[1]Energy Values'!D$14</f>
        <v>34000</v>
      </c>
      <c r="AD47" s="130" t="s">
        <v>51</v>
      </c>
    </row>
    <row r="48" spans="2:42" ht="17.25">
      <c r="B48" s="105" t="s">
        <v>52</v>
      </c>
      <c r="C48" s="221"/>
      <c r="D48" s="216"/>
      <c r="E48" s="195" t="s">
        <v>49</v>
      </c>
      <c r="F48" s="216" t="s">
        <v>49</v>
      </c>
      <c r="G48" s="222" t="s">
        <v>49</v>
      </c>
      <c r="H48" s="227"/>
      <c r="I48" s="284"/>
      <c r="J48" s="304" t="s">
        <v>52</v>
      </c>
      <c r="K48" s="224" t="s">
        <v>68</v>
      </c>
      <c r="L48" s="113" t="s">
        <v>49</v>
      </c>
      <c r="M48" s="114" t="s">
        <v>49</v>
      </c>
      <c r="N48" s="113" t="s">
        <v>49</v>
      </c>
      <c r="O48" s="339" t="s">
        <v>49</v>
      </c>
      <c r="P48" s="296"/>
      <c r="Q48" s="118" t="s">
        <v>52</v>
      </c>
      <c r="R48" s="225" t="s">
        <v>68</v>
      </c>
      <c r="S48" s="120" t="s">
        <v>49</v>
      </c>
      <c r="T48" s="121" t="s">
        <v>49</v>
      </c>
      <c r="U48" s="120" t="s">
        <v>49</v>
      </c>
      <c r="V48" s="340" t="s">
        <v>49</v>
      </c>
      <c r="W48" s="306"/>
      <c r="X48" s="307" t="s">
        <v>53</v>
      </c>
      <c r="Y48" s="131"/>
      <c r="Z48" s="127">
        <v>0.4</v>
      </c>
      <c r="AA48" s="132">
        <v>1</v>
      </c>
      <c r="AB48" s="127">
        <f>Z48*AA48</f>
        <v>0.4</v>
      </c>
      <c r="AC48" s="133">
        <f>AB48*'[1]Energy Values'!D$14</f>
        <v>54400</v>
      </c>
      <c r="AD48" s="130" t="s">
        <v>54</v>
      </c>
    </row>
    <row r="49" spans="2:39" ht="18" thickBot="1">
      <c r="B49" s="134" t="s">
        <v>55</v>
      </c>
      <c r="C49" s="228"/>
      <c r="D49" s="229" t="s">
        <v>49</v>
      </c>
      <c r="E49" s="199" t="s">
        <v>49</v>
      </c>
      <c r="F49" s="229" t="s">
        <v>49</v>
      </c>
      <c r="G49" s="138" t="s">
        <v>49</v>
      </c>
      <c r="H49" s="230"/>
      <c r="I49" s="284"/>
      <c r="J49" s="341" t="s">
        <v>55</v>
      </c>
      <c r="K49" s="232"/>
      <c r="L49" s="233" t="s">
        <v>49</v>
      </c>
      <c r="M49" s="64" t="s">
        <v>49</v>
      </c>
      <c r="N49" s="233" t="s">
        <v>49</v>
      </c>
      <c r="O49" s="342" t="s">
        <v>49</v>
      </c>
      <c r="P49" s="343"/>
      <c r="Q49" s="200" t="s">
        <v>55</v>
      </c>
      <c r="R49" s="237"/>
      <c r="S49" s="201" t="s">
        <v>49</v>
      </c>
      <c r="T49" s="202" t="s">
        <v>49</v>
      </c>
      <c r="U49" s="201" t="s">
        <v>49</v>
      </c>
      <c r="V49" s="344" t="s">
        <v>49</v>
      </c>
      <c r="W49" s="332"/>
      <c r="X49" s="333" t="s">
        <v>56</v>
      </c>
      <c r="Y49" s="148"/>
      <c r="Z49" s="241">
        <v>0.3</v>
      </c>
      <c r="AA49" s="74">
        <v>0</v>
      </c>
      <c r="AB49" s="241">
        <f>Z49*AA49</f>
        <v>0</v>
      </c>
      <c r="AC49" s="242">
        <f>AB49*'[1]Energy Values'!D$14</f>
        <v>0</v>
      </c>
      <c r="AD49" s="243" t="s">
        <v>57</v>
      </c>
    </row>
    <row r="50" spans="2:39" ht="12" thickTop="1">
      <c r="B50" s="152" t="s">
        <v>34</v>
      </c>
      <c r="C50" s="171"/>
      <c r="D50" s="216"/>
      <c r="E50" s="195"/>
      <c r="F50" s="156">
        <f>SUM(F46:F49)</f>
        <v>1.45</v>
      </c>
      <c r="G50" s="157">
        <f>SUM(G46:G49)</f>
        <v>197200</v>
      </c>
      <c r="H50" s="110"/>
      <c r="I50" s="284"/>
      <c r="J50" s="313" t="s">
        <v>34</v>
      </c>
      <c r="K50" s="112"/>
      <c r="L50" s="113"/>
      <c r="M50" s="114"/>
      <c r="N50" s="345">
        <f>SUM(N46:N49)</f>
        <v>1.45</v>
      </c>
      <c r="O50" s="346">
        <f>SUM(O46:O49)</f>
        <v>197200</v>
      </c>
      <c r="P50" s="296"/>
      <c r="Q50" s="162" t="s">
        <v>34</v>
      </c>
      <c r="R50" s="119"/>
      <c r="S50" s="120"/>
      <c r="T50" s="121"/>
      <c r="U50" s="244">
        <f>SUM(U46:U49)</f>
        <v>1</v>
      </c>
      <c r="V50" s="347">
        <f>SUM(V46:V49)</f>
        <v>136000</v>
      </c>
      <c r="W50" s="306"/>
      <c r="X50" s="317" t="s">
        <v>34</v>
      </c>
      <c r="Y50" s="131"/>
      <c r="Z50" s="127"/>
      <c r="AA50" s="132"/>
      <c r="AB50" s="246">
        <f>SUM(AB46:AB49)</f>
        <v>1.2000000000000002</v>
      </c>
      <c r="AC50" s="169">
        <f>SUM(AC46:AC49)</f>
        <v>163200</v>
      </c>
      <c r="AD50" s="170"/>
    </row>
    <row r="51" spans="2:39" ht="12" thickBot="1">
      <c r="B51" s="17"/>
      <c r="C51" s="171"/>
      <c r="D51" s="216"/>
      <c r="E51" s="195"/>
      <c r="F51" s="216"/>
      <c r="G51" s="247"/>
      <c r="H51" s="110"/>
      <c r="I51" s="284"/>
      <c r="J51" s="348"/>
      <c r="K51" s="112"/>
      <c r="L51" s="113"/>
      <c r="M51" s="114"/>
      <c r="N51" s="113"/>
      <c r="O51" s="349"/>
      <c r="P51" s="296"/>
      <c r="Q51" s="32"/>
      <c r="R51" s="119"/>
      <c r="S51" s="120"/>
      <c r="T51" s="121"/>
      <c r="U51" s="120"/>
      <c r="V51" s="350"/>
      <c r="W51" s="306"/>
      <c r="X51" s="302"/>
      <c r="Y51" s="131"/>
      <c r="Z51" s="127"/>
      <c r="AA51" s="132"/>
      <c r="AB51" s="127"/>
      <c r="AC51" s="256"/>
      <c r="AD51" s="170"/>
    </row>
    <row r="52" spans="2:39" ht="12" thickBot="1">
      <c r="B52" s="257" t="s">
        <v>58</v>
      </c>
      <c r="C52" s="258"/>
      <c r="D52" s="258"/>
      <c r="E52" s="259"/>
      <c r="F52" s="260">
        <f>F50+F43+F37</f>
        <v>30.25</v>
      </c>
      <c r="G52" s="261">
        <f>G50+G43+G37</f>
        <v>4114000</v>
      </c>
      <c r="H52" s="262"/>
      <c r="I52" s="284"/>
      <c r="J52" s="351" t="s">
        <v>58</v>
      </c>
      <c r="K52" s="352"/>
      <c r="L52" s="352"/>
      <c r="M52" s="353"/>
      <c r="N52" s="354">
        <f>N50+N43+N37</f>
        <v>4.4000000000000004</v>
      </c>
      <c r="O52" s="355">
        <f>O50+O43+O37</f>
        <v>598400</v>
      </c>
      <c r="P52" s="296"/>
      <c r="Q52" s="356" t="s">
        <v>58</v>
      </c>
      <c r="R52" s="357"/>
      <c r="S52" s="357"/>
      <c r="T52" s="358"/>
      <c r="U52" s="269">
        <f>U50+U43+U37</f>
        <v>3.4</v>
      </c>
      <c r="V52" s="359">
        <f>V50+V43+V37</f>
        <v>462400</v>
      </c>
      <c r="W52" s="360"/>
      <c r="X52" s="273"/>
      <c r="Y52" s="273"/>
      <c r="Z52" s="273"/>
      <c r="AA52" s="274" t="s">
        <v>58</v>
      </c>
      <c r="AB52" s="275">
        <f>AB50+AB43+AB37</f>
        <v>2.75</v>
      </c>
      <c r="AC52" s="361">
        <f>AC50+AC43+AC37</f>
        <v>374000</v>
      </c>
      <c r="AD52" s="170"/>
    </row>
    <row r="53" spans="2:39" ht="13.5" thickBot="1">
      <c r="B53" s="278" t="s">
        <v>69</v>
      </c>
      <c r="C53" s="12"/>
      <c r="D53" s="12"/>
      <c r="E53" s="12"/>
      <c r="F53" s="12"/>
      <c r="G53" s="12"/>
      <c r="H53" s="279"/>
      <c r="I53" s="24"/>
      <c r="J53" s="278" t="s">
        <v>70</v>
      </c>
      <c r="K53" s="12"/>
      <c r="L53" s="12"/>
      <c r="M53" s="12"/>
      <c r="N53" s="12"/>
      <c r="O53" s="12"/>
      <c r="P53" s="362"/>
      <c r="Q53" s="278" t="s">
        <v>71</v>
      </c>
      <c r="R53" s="280"/>
      <c r="S53" s="12"/>
      <c r="T53" s="280"/>
      <c r="U53" s="12"/>
      <c r="V53" s="12"/>
      <c r="W53" s="7"/>
      <c r="X53" s="278" t="s">
        <v>72</v>
      </c>
      <c r="Y53" s="12"/>
      <c r="Z53" s="280"/>
      <c r="AA53" s="12"/>
      <c r="AB53" s="280"/>
      <c r="AC53" s="282"/>
      <c r="AD53" s="7"/>
    </row>
    <row r="54" spans="2:39">
      <c r="B54" s="89" t="s">
        <v>19</v>
      </c>
      <c r="C54" s="19"/>
      <c r="D54" s="90"/>
      <c r="E54" s="18"/>
      <c r="F54" s="90"/>
      <c r="G54" s="18"/>
      <c r="H54" s="283"/>
      <c r="I54" s="24"/>
      <c r="J54" s="322" t="s">
        <v>19</v>
      </c>
      <c r="K54" s="363"/>
      <c r="L54" s="112"/>
      <c r="M54" s="48"/>
      <c r="N54" s="112"/>
      <c r="O54" s="26"/>
      <c r="P54" s="95"/>
      <c r="Q54" s="364" t="s">
        <v>19</v>
      </c>
      <c r="R54" s="34"/>
      <c r="S54" s="185"/>
      <c r="T54" s="33"/>
      <c r="U54" s="185"/>
      <c r="V54" s="33"/>
      <c r="W54" s="287"/>
      <c r="X54" s="288" t="s">
        <v>19</v>
      </c>
      <c r="Y54" s="40"/>
      <c r="Z54" s="103"/>
      <c r="AA54" s="39"/>
      <c r="AB54" s="103"/>
      <c r="AC54" s="39"/>
      <c r="AD54" s="104"/>
    </row>
    <row r="55" spans="2:39" ht="22.5">
      <c r="B55" s="289"/>
      <c r="C55" s="106"/>
      <c r="D55" s="171"/>
      <c r="E55" s="155"/>
      <c r="F55" s="171"/>
      <c r="G55" s="155"/>
      <c r="H55" s="290"/>
      <c r="I55" s="24"/>
      <c r="J55" s="291" t="s">
        <v>73</v>
      </c>
      <c r="K55" s="292"/>
      <c r="L55" s="294">
        <v>0.1</v>
      </c>
      <c r="M55" s="293">
        <v>1</v>
      </c>
      <c r="N55" s="294">
        <f>L55*M55</f>
        <v>0.1</v>
      </c>
      <c r="O55" s="295">
        <f>N55*'[1]Energy Values'!D$14</f>
        <v>13600</v>
      </c>
      <c r="P55" s="296" t="s">
        <v>32</v>
      </c>
      <c r="Q55" s="365"/>
      <c r="R55" s="298"/>
      <c r="S55" s="299"/>
      <c r="T55" s="298"/>
      <c r="U55" s="298"/>
      <c r="V55" s="299"/>
      <c r="W55" s="300"/>
      <c r="X55" s="301"/>
      <c r="Y55" s="126"/>
      <c r="Z55" s="302"/>
      <c r="AA55" s="126"/>
      <c r="AB55" s="126"/>
      <c r="AC55" s="302"/>
      <c r="AD55" s="303"/>
    </row>
    <row r="56" spans="2:39" ht="33.75">
      <c r="B56" s="105" t="s">
        <v>20</v>
      </c>
      <c r="C56" s="106"/>
      <c r="D56" s="107">
        <v>0.55000000000000004</v>
      </c>
      <c r="E56" s="108">
        <v>4</v>
      </c>
      <c r="F56" s="107">
        <f>D56*E56</f>
        <v>2.2000000000000002</v>
      </c>
      <c r="G56" s="109">
        <f>F56*'[1]Energy Values'!D$14</f>
        <v>299200</v>
      </c>
      <c r="H56" s="110" t="s">
        <v>21</v>
      </c>
      <c r="I56" s="24"/>
      <c r="J56" s="304" t="s">
        <v>20</v>
      </c>
      <c r="K56" s="112"/>
      <c r="L56" s="115">
        <v>0.55000000000000004</v>
      </c>
      <c r="M56" s="114">
        <v>4</v>
      </c>
      <c r="N56" s="115">
        <f>L56*M56</f>
        <v>2.2000000000000002</v>
      </c>
      <c r="O56" s="116">
        <f>N56*'[1]Energy Values'!D$14</f>
        <v>299200</v>
      </c>
      <c r="P56" s="296" t="s">
        <v>21</v>
      </c>
      <c r="Q56" s="366" t="s">
        <v>20</v>
      </c>
      <c r="R56" s="119"/>
      <c r="S56" s="120">
        <v>0.55000000000000004</v>
      </c>
      <c r="T56" s="121">
        <v>4</v>
      </c>
      <c r="U56" s="122">
        <f>S56*T56</f>
        <v>2.2000000000000002</v>
      </c>
      <c r="V56" s="305">
        <f>U56*'[1]Energy Values'!D$14</f>
        <v>299200</v>
      </c>
      <c r="W56" s="306" t="s">
        <v>21</v>
      </c>
      <c r="X56" s="307" t="s">
        <v>20</v>
      </c>
      <c r="Y56" s="131"/>
      <c r="Z56" s="127">
        <v>0.55000000000000004</v>
      </c>
      <c r="AA56" s="132">
        <v>1</v>
      </c>
      <c r="AB56" s="308">
        <f>Z56*AA56</f>
        <v>0.55000000000000004</v>
      </c>
      <c r="AC56" s="309">
        <f>AB56*'[1]Energy Values'!D$14</f>
        <v>74800</v>
      </c>
      <c r="AD56" s="130" t="s">
        <v>22</v>
      </c>
    </row>
    <row r="57" spans="2:39">
      <c r="B57" s="105" t="s">
        <v>74</v>
      </c>
      <c r="C57" s="106"/>
      <c r="D57" s="107">
        <v>0.15</v>
      </c>
      <c r="E57" s="108">
        <v>1</v>
      </c>
      <c r="F57" s="107">
        <f>D57*E57</f>
        <v>0.15</v>
      </c>
      <c r="G57" s="109">
        <f>F57*'[1]Energy Values'!$D$14</f>
        <v>20400</v>
      </c>
      <c r="H57" s="110"/>
      <c r="I57" s="284"/>
      <c r="J57" s="304" t="s">
        <v>74</v>
      </c>
      <c r="K57" s="112"/>
      <c r="L57" s="115">
        <v>0.15</v>
      </c>
      <c r="M57" s="114">
        <v>1</v>
      </c>
      <c r="N57" s="115">
        <f>L57*M57</f>
        <v>0.15</v>
      </c>
      <c r="O57" s="116">
        <f>N57*'[1]Energy Values'!$D$14</f>
        <v>20400</v>
      </c>
      <c r="P57" s="296"/>
      <c r="Q57" s="118" t="s">
        <v>74</v>
      </c>
      <c r="R57" s="119"/>
      <c r="S57" s="120">
        <v>0.15</v>
      </c>
      <c r="T57" s="121">
        <v>1</v>
      </c>
      <c r="U57" s="122">
        <f>S57*T57</f>
        <v>0.15</v>
      </c>
      <c r="V57" s="305">
        <f>U57*'[1]Energy Values'!$D$14</f>
        <v>20400</v>
      </c>
      <c r="W57" s="306"/>
      <c r="X57" s="125" t="s">
        <v>74</v>
      </c>
      <c r="Y57" s="131"/>
      <c r="Z57" s="127">
        <v>0.15</v>
      </c>
      <c r="AA57" s="132">
        <v>1</v>
      </c>
      <c r="AB57" s="308">
        <f>Z57*AA57</f>
        <v>0.15</v>
      </c>
      <c r="AC57" s="309">
        <f>AB57*'[1]Energy Values'!$D$14</f>
        <v>20400</v>
      </c>
      <c r="AD57" s="130"/>
      <c r="AE57" s="1"/>
      <c r="AF57" s="1"/>
      <c r="AG57" s="1"/>
      <c r="AH57" s="1"/>
      <c r="AI57" s="1"/>
      <c r="AJ57" s="1"/>
      <c r="AK57" s="1"/>
      <c r="AL57" s="1"/>
      <c r="AM57" s="1"/>
    </row>
    <row r="58" spans="2:39" ht="25.5">
      <c r="B58" s="105" t="s">
        <v>23</v>
      </c>
      <c r="C58" s="106"/>
      <c r="D58" s="107">
        <v>0.15</v>
      </c>
      <c r="E58" s="108">
        <v>1</v>
      </c>
      <c r="F58" s="107">
        <f>D58*E58</f>
        <v>0.15</v>
      </c>
      <c r="G58" s="109">
        <f>F58*'[1]Energy Values'!D$14</f>
        <v>20400</v>
      </c>
      <c r="H58" s="110" t="s">
        <v>24</v>
      </c>
      <c r="I58" s="24"/>
      <c r="J58" s="367"/>
      <c r="K58" s="112"/>
      <c r="L58" s="112"/>
      <c r="M58" s="112"/>
      <c r="N58" s="112"/>
      <c r="O58" s="367"/>
      <c r="P58" s="368"/>
      <c r="Q58" s="320"/>
      <c r="R58" s="119"/>
      <c r="S58" s="320"/>
      <c r="T58" s="119"/>
      <c r="U58" s="119"/>
      <c r="V58" s="320"/>
      <c r="W58" s="321"/>
      <c r="X58" s="330"/>
      <c r="Y58" s="131"/>
      <c r="Z58" s="330"/>
      <c r="AA58" s="131"/>
      <c r="AB58" s="131"/>
      <c r="AC58" s="330"/>
      <c r="AD58" s="170"/>
    </row>
    <row r="59" spans="2:39" ht="25.5">
      <c r="B59" s="105" t="s">
        <v>25</v>
      </c>
      <c r="C59" s="106"/>
      <c r="D59" s="107">
        <v>0.4</v>
      </c>
      <c r="E59" s="108">
        <v>1</v>
      </c>
      <c r="F59" s="107">
        <f>D59*E59</f>
        <v>0.4</v>
      </c>
      <c r="G59" s="109">
        <f>F59*'[1]Energy Values'!D$14</f>
        <v>54400</v>
      </c>
      <c r="H59" s="110" t="s">
        <v>30</v>
      </c>
      <c r="I59" s="24"/>
      <c r="J59" s="304" t="s">
        <v>25</v>
      </c>
      <c r="K59" s="112"/>
      <c r="L59" s="115">
        <v>0.4</v>
      </c>
      <c r="M59" s="114">
        <v>1</v>
      </c>
      <c r="N59" s="115">
        <f>L59*M59</f>
        <v>0.4</v>
      </c>
      <c r="O59" s="116">
        <f>N59*'[1]Energy Values'!D$14</f>
        <v>54400</v>
      </c>
      <c r="P59" s="296" t="s">
        <v>26</v>
      </c>
      <c r="Q59" s="366" t="s">
        <v>25</v>
      </c>
      <c r="R59" s="119"/>
      <c r="S59" s="120">
        <v>0.4</v>
      </c>
      <c r="T59" s="121">
        <v>1</v>
      </c>
      <c r="U59" s="122">
        <f>S59*T59</f>
        <v>0.4</v>
      </c>
      <c r="V59" s="305">
        <f>U59*'[1]Energy Values'!D$14</f>
        <v>54400</v>
      </c>
      <c r="W59" s="306" t="s">
        <v>27</v>
      </c>
      <c r="X59" s="307" t="s">
        <v>28</v>
      </c>
      <c r="Y59" s="131"/>
      <c r="Z59" s="127">
        <v>0.3</v>
      </c>
      <c r="AA59" s="132">
        <v>1</v>
      </c>
      <c r="AB59" s="308">
        <f>Z59*AA59</f>
        <v>0.3</v>
      </c>
      <c r="AC59" s="309">
        <f>AB59*'[1]Energy Values'!D$14</f>
        <v>40800</v>
      </c>
      <c r="AD59" s="130" t="s">
        <v>75</v>
      </c>
    </row>
    <row r="60" spans="2:39" ht="26.25" thickBot="1">
      <c r="B60" s="134" t="s">
        <v>31</v>
      </c>
      <c r="C60" s="135"/>
      <c r="D60" s="136"/>
      <c r="E60" s="137">
        <v>1</v>
      </c>
      <c r="F60" s="136"/>
      <c r="G60" s="138"/>
      <c r="H60" s="139" t="s">
        <v>76</v>
      </c>
      <c r="I60" s="24"/>
      <c r="J60" s="341" t="s">
        <v>31</v>
      </c>
      <c r="K60" s="141"/>
      <c r="L60" s="234"/>
      <c r="M60" s="64"/>
      <c r="N60" s="234"/>
      <c r="O60" s="235"/>
      <c r="P60" s="343" t="s">
        <v>77</v>
      </c>
      <c r="Q60" s="369" t="s">
        <v>31</v>
      </c>
      <c r="R60" s="144"/>
      <c r="S60" s="201">
        <v>0.1</v>
      </c>
      <c r="T60" s="202">
        <v>1</v>
      </c>
      <c r="U60" s="203">
        <f>S60*T60</f>
        <v>0.1</v>
      </c>
      <c r="V60" s="311">
        <f>U60*'[1]Energy Values'!D$14</f>
        <v>13600</v>
      </c>
      <c r="W60" s="332" t="s">
        <v>78</v>
      </c>
      <c r="X60" s="333"/>
      <c r="Y60" s="148"/>
      <c r="Z60" s="241"/>
      <c r="AA60" s="74"/>
      <c r="AB60" s="334"/>
      <c r="AC60" s="335"/>
      <c r="AD60" s="243"/>
    </row>
    <row r="61" spans="2:39" ht="12" thickTop="1">
      <c r="B61" s="152" t="s">
        <v>34</v>
      </c>
      <c r="C61" s="153"/>
      <c r="D61" s="154"/>
      <c r="E61" s="155"/>
      <c r="F61" s="156">
        <f>SUM(F55:F60)</f>
        <v>2.9</v>
      </c>
      <c r="G61" s="157">
        <f>SUM(G55:G60)</f>
        <v>394400</v>
      </c>
      <c r="H61" s="110"/>
      <c r="I61" s="24"/>
      <c r="J61" s="313" t="s">
        <v>34</v>
      </c>
      <c r="K61" s="112"/>
      <c r="L61" s="370"/>
      <c r="M61" s="112"/>
      <c r="N61" s="160">
        <f>SUM(N55:N60)</f>
        <v>2.85</v>
      </c>
      <c r="O61" s="161">
        <f>SUM(O55:O60)</f>
        <v>387600</v>
      </c>
      <c r="P61" s="296"/>
      <c r="Q61" s="371" t="s">
        <v>34</v>
      </c>
      <c r="R61" s="315"/>
      <c r="S61" s="163"/>
      <c r="T61" s="119"/>
      <c r="U61" s="164">
        <f>SUM(U55:U60)</f>
        <v>2.85</v>
      </c>
      <c r="V61" s="316">
        <f>SUM(V55:V60)</f>
        <v>387600</v>
      </c>
      <c r="W61" s="306"/>
      <c r="X61" s="317" t="s">
        <v>34</v>
      </c>
      <c r="Y61" s="131"/>
      <c r="Z61" s="167"/>
      <c r="AA61" s="131"/>
      <c r="AB61" s="318">
        <f>SUM(AB55:AB60)</f>
        <v>1</v>
      </c>
      <c r="AC61" s="319">
        <f>SUM(AC55:AC60)</f>
        <v>136000</v>
      </c>
      <c r="AD61" s="170"/>
    </row>
    <row r="62" spans="2:39">
      <c r="B62" s="152"/>
      <c r="C62" s="171"/>
      <c r="D62" s="154"/>
      <c r="E62" s="155"/>
      <c r="F62" s="156"/>
      <c r="G62" s="157"/>
      <c r="H62" s="110"/>
      <c r="I62" s="24"/>
      <c r="J62" s="313"/>
      <c r="K62" s="112"/>
      <c r="L62" s="370"/>
      <c r="M62" s="112"/>
      <c r="N62" s="160"/>
      <c r="O62" s="161"/>
      <c r="P62" s="296"/>
      <c r="Q62" s="320"/>
      <c r="R62" s="119"/>
      <c r="S62" s="320"/>
      <c r="T62" s="119"/>
      <c r="U62" s="119"/>
      <c r="V62" s="320"/>
      <c r="W62" s="306"/>
      <c r="X62" s="317"/>
      <c r="Y62" s="131"/>
      <c r="Z62" s="167"/>
      <c r="AA62" s="131"/>
      <c r="AB62" s="318"/>
      <c r="AC62" s="319"/>
      <c r="AD62" s="170"/>
    </row>
    <row r="63" spans="2:39">
      <c r="B63" s="89" t="s">
        <v>35</v>
      </c>
      <c r="C63" s="90"/>
      <c r="D63" s="172"/>
      <c r="E63" s="173"/>
      <c r="F63" s="174"/>
      <c r="G63" s="175"/>
      <c r="H63" s="176"/>
      <c r="I63" s="24"/>
      <c r="J63" s="322" t="s">
        <v>35</v>
      </c>
      <c r="K63" s="178"/>
      <c r="L63" s="181"/>
      <c r="M63" s="180"/>
      <c r="N63" s="181"/>
      <c r="O63" s="182"/>
      <c r="P63" s="324"/>
      <c r="Q63" s="364" t="s">
        <v>35</v>
      </c>
      <c r="R63" s="185"/>
      <c r="S63" s="186"/>
      <c r="T63" s="187"/>
      <c r="U63" s="188"/>
      <c r="V63" s="325"/>
      <c r="W63" s="326"/>
      <c r="X63" s="288" t="s">
        <v>35</v>
      </c>
      <c r="Y63" s="103"/>
      <c r="Z63" s="191"/>
      <c r="AA63" s="192"/>
      <c r="AB63" s="327"/>
      <c r="AC63" s="328"/>
      <c r="AD63" s="194"/>
    </row>
    <row r="64" spans="2:39" ht="17.25">
      <c r="B64" s="105" t="s">
        <v>36</v>
      </c>
      <c r="C64" s="195">
        <v>200</v>
      </c>
      <c r="D64" s="196">
        <v>0.129</v>
      </c>
      <c r="E64" s="195">
        <v>1</v>
      </c>
      <c r="F64" s="107">
        <f>D64*C64*E64</f>
        <v>25.8</v>
      </c>
      <c r="G64" s="109">
        <f>F64*'[1]Energy Values'!D$14</f>
        <v>3508800</v>
      </c>
      <c r="H64" s="110" t="s">
        <v>37</v>
      </c>
      <c r="I64" s="24"/>
      <c r="J64" s="304" t="s">
        <v>79</v>
      </c>
      <c r="K64" s="114"/>
      <c r="L64" s="372"/>
      <c r="M64" s="114"/>
      <c r="N64" s="115"/>
      <c r="O64" s="116"/>
      <c r="P64" s="296"/>
      <c r="Q64" s="320"/>
      <c r="R64" s="119"/>
      <c r="S64" s="320"/>
      <c r="T64" s="119"/>
      <c r="U64" s="119"/>
      <c r="V64" s="320"/>
      <c r="W64" s="306"/>
      <c r="X64" s="307" t="s">
        <v>38</v>
      </c>
      <c r="Y64" s="132"/>
      <c r="Z64" s="127"/>
      <c r="AA64" s="132"/>
      <c r="AB64" s="308"/>
      <c r="AC64" s="309"/>
      <c r="AD64" s="170"/>
    </row>
    <row r="65" spans="2:30">
      <c r="B65" s="105" t="s">
        <v>79</v>
      </c>
      <c r="C65" s="195"/>
      <c r="D65" s="196"/>
      <c r="E65" s="195"/>
      <c r="F65" s="107"/>
      <c r="G65" s="109"/>
      <c r="H65" s="110"/>
      <c r="I65" s="24"/>
      <c r="J65" s="304" t="s">
        <v>80</v>
      </c>
      <c r="K65" s="114">
        <v>130</v>
      </c>
      <c r="L65" s="372"/>
      <c r="M65" s="114"/>
      <c r="N65" s="115"/>
      <c r="O65" s="116"/>
      <c r="P65" s="296"/>
      <c r="Q65" s="366" t="s">
        <v>81</v>
      </c>
      <c r="R65" s="121"/>
      <c r="S65" s="120"/>
      <c r="T65" s="121"/>
      <c r="U65" s="122"/>
      <c r="V65" s="305"/>
      <c r="W65" s="306"/>
      <c r="X65" s="307"/>
      <c r="Y65" s="131"/>
      <c r="Z65" s="127"/>
      <c r="AA65" s="132"/>
      <c r="AB65" s="308"/>
      <c r="AC65" s="309"/>
      <c r="AD65" s="170"/>
    </row>
    <row r="66" spans="2:30" ht="34.5" thickBot="1">
      <c r="B66" s="134" t="s">
        <v>82</v>
      </c>
      <c r="C66" s="197"/>
      <c r="D66" s="198"/>
      <c r="E66" s="199"/>
      <c r="F66" s="136"/>
      <c r="G66" s="138"/>
      <c r="H66" s="139" t="s">
        <v>41</v>
      </c>
      <c r="I66" s="24"/>
      <c r="J66" s="341" t="s">
        <v>82</v>
      </c>
      <c r="K66" s="141"/>
      <c r="L66" s="373"/>
      <c r="M66" s="64"/>
      <c r="N66" s="234"/>
      <c r="O66" s="374"/>
      <c r="P66" s="343" t="s">
        <v>40</v>
      </c>
      <c r="Q66" s="369" t="s">
        <v>82</v>
      </c>
      <c r="R66" s="144"/>
      <c r="S66" s="201"/>
      <c r="T66" s="202"/>
      <c r="U66" s="203"/>
      <c r="V66" s="311"/>
      <c r="W66" s="332" t="s">
        <v>41</v>
      </c>
      <c r="X66" s="149"/>
      <c r="Y66" s="148"/>
      <c r="Z66" s="149"/>
      <c r="AA66" s="148"/>
      <c r="AB66" s="148"/>
      <c r="AC66" s="149"/>
      <c r="AD66" s="151"/>
    </row>
    <row r="67" spans="2:30" ht="12" thickTop="1">
      <c r="B67" s="152" t="s">
        <v>34</v>
      </c>
      <c r="C67" s="171"/>
      <c r="D67" s="206"/>
      <c r="E67" s="171"/>
      <c r="F67" s="207">
        <f>SUM(F63:F66)</f>
        <v>25.8</v>
      </c>
      <c r="G67" s="208">
        <f>SUM(G63:G66)</f>
        <v>3508800</v>
      </c>
      <c r="H67" s="209"/>
      <c r="I67" s="24"/>
      <c r="J67" s="313" t="s">
        <v>34</v>
      </c>
      <c r="K67" s="112"/>
      <c r="L67" s="159"/>
      <c r="M67" s="112"/>
      <c r="N67" s="375">
        <f>SUM(N63:N66)</f>
        <v>0</v>
      </c>
      <c r="O67" s="265">
        <f>SUM(O63:O66)</f>
        <v>0</v>
      </c>
      <c r="P67" s="296"/>
      <c r="Q67" s="371" t="s">
        <v>34</v>
      </c>
      <c r="R67" s="119"/>
      <c r="S67" s="163"/>
      <c r="T67" s="119"/>
      <c r="U67" s="164">
        <f>SUM(U63:U66)</f>
        <v>0</v>
      </c>
      <c r="V67" s="316">
        <f>SUM(V63:V66)</f>
        <v>0</v>
      </c>
      <c r="W67" s="336"/>
      <c r="X67" s="317" t="s">
        <v>34</v>
      </c>
      <c r="Y67" s="131"/>
      <c r="Z67" s="167"/>
      <c r="AA67" s="131"/>
      <c r="AB67" s="318">
        <f>SUM(AB63:AB65)</f>
        <v>0</v>
      </c>
      <c r="AC67" s="319">
        <f>SUM(AC63:AC65)</f>
        <v>0</v>
      </c>
      <c r="AD67" s="170"/>
    </row>
    <row r="68" spans="2:30">
      <c r="B68" s="152"/>
      <c r="C68" s="171"/>
      <c r="D68" s="206"/>
      <c r="E68" s="171"/>
      <c r="F68" s="207"/>
      <c r="G68" s="157"/>
      <c r="H68" s="110"/>
      <c r="I68" s="24"/>
      <c r="J68" s="313"/>
      <c r="K68" s="112"/>
      <c r="L68" s="159"/>
      <c r="M68" s="112"/>
      <c r="N68" s="375"/>
      <c r="O68" s="265"/>
      <c r="P68" s="296"/>
      <c r="Q68" s="320"/>
      <c r="R68" s="119"/>
      <c r="S68" s="320"/>
      <c r="T68" s="119"/>
      <c r="U68" s="119"/>
      <c r="V68" s="320"/>
      <c r="W68" s="306"/>
      <c r="X68" s="317"/>
      <c r="Y68" s="131"/>
      <c r="Z68" s="167"/>
      <c r="AA68" s="131"/>
      <c r="AB68" s="318"/>
      <c r="AC68" s="319"/>
      <c r="AD68" s="170"/>
    </row>
    <row r="69" spans="2:30">
      <c r="B69" s="89" t="s">
        <v>42</v>
      </c>
      <c r="C69" s="90"/>
      <c r="D69" s="210"/>
      <c r="E69" s="173"/>
      <c r="F69" s="211"/>
      <c r="G69" s="175"/>
      <c r="H69" s="212" t="s">
        <v>83</v>
      </c>
      <c r="I69" s="24"/>
      <c r="J69" s="322" t="s">
        <v>42</v>
      </c>
      <c r="K69" s="178"/>
      <c r="L69" s="213"/>
      <c r="M69" s="180"/>
      <c r="N69" s="181"/>
      <c r="O69" s="182"/>
      <c r="P69" s="324"/>
      <c r="Q69" s="364" t="s">
        <v>42</v>
      </c>
      <c r="R69" s="185"/>
      <c r="S69" s="214"/>
      <c r="T69" s="187"/>
      <c r="U69" s="188"/>
      <c r="V69" s="325"/>
      <c r="W69" s="326"/>
      <c r="X69" s="288" t="s">
        <v>42</v>
      </c>
      <c r="Y69" s="103"/>
      <c r="Z69" s="215"/>
      <c r="AA69" s="192"/>
      <c r="AB69" s="327"/>
      <c r="AC69" s="328"/>
      <c r="AD69" s="194"/>
    </row>
    <row r="70" spans="2:30" ht="25.5">
      <c r="B70" s="105" t="s">
        <v>43</v>
      </c>
      <c r="C70" s="171"/>
      <c r="D70" s="216">
        <v>1.45</v>
      </c>
      <c r="E70" s="195">
        <v>1</v>
      </c>
      <c r="F70" s="216">
        <f>D70*E70</f>
        <v>1.45</v>
      </c>
      <c r="G70" s="217">
        <f>F70*'[1]Energy Values'!D$14</f>
        <v>197200</v>
      </c>
      <c r="H70" s="110" t="s">
        <v>84</v>
      </c>
      <c r="I70" s="24"/>
      <c r="J70" s="304" t="s">
        <v>43</v>
      </c>
      <c r="K70" s="112"/>
      <c r="L70" s="113">
        <v>1.45</v>
      </c>
      <c r="M70" s="114">
        <v>1</v>
      </c>
      <c r="N70" s="113">
        <f>L70*M70</f>
        <v>1.45</v>
      </c>
      <c r="O70" s="376">
        <f>N70*'[1]Energy Values'!D$14</f>
        <v>197200</v>
      </c>
      <c r="P70" s="296" t="s">
        <v>44</v>
      </c>
      <c r="Q70" s="366" t="s">
        <v>43</v>
      </c>
      <c r="R70" s="119"/>
      <c r="S70" s="120">
        <v>1</v>
      </c>
      <c r="T70" s="121">
        <v>1</v>
      </c>
      <c r="U70" s="120">
        <f>S70*T70</f>
        <v>1</v>
      </c>
      <c r="V70" s="338">
        <f>U70*'[1]Energy Values'!D$14</f>
        <v>136000</v>
      </c>
      <c r="W70" s="306" t="s">
        <v>45</v>
      </c>
      <c r="X70" s="307" t="s">
        <v>46</v>
      </c>
      <c r="Y70" s="131"/>
      <c r="Z70" s="127">
        <v>0.55000000000000004</v>
      </c>
      <c r="AA70" s="132">
        <v>1</v>
      </c>
      <c r="AB70" s="127">
        <f>Z70*AA70</f>
        <v>0.55000000000000004</v>
      </c>
      <c r="AC70" s="129">
        <f>AB70*'[1]Energy Values'!D$14</f>
        <v>74800</v>
      </c>
      <c r="AD70" s="130" t="s">
        <v>47</v>
      </c>
    </row>
    <row r="71" spans="2:30" ht="17.25">
      <c r="B71" s="105" t="s">
        <v>48</v>
      </c>
      <c r="C71" s="221"/>
      <c r="D71" s="216" t="s">
        <v>49</v>
      </c>
      <c r="E71" s="195" t="s">
        <v>49</v>
      </c>
      <c r="F71" s="216" t="s">
        <v>49</v>
      </c>
      <c r="G71" s="222" t="s">
        <v>49</v>
      </c>
      <c r="H71" s="223" t="s">
        <v>85</v>
      </c>
      <c r="I71" s="24"/>
      <c r="J71" s="304" t="s">
        <v>48</v>
      </c>
      <c r="K71" s="224"/>
      <c r="L71" s="113" t="s">
        <v>49</v>
      </c>
      <c r="M71" s="114" t="s">
        <v>49</v>
      </c>
      <c r="N71" s="113" t="s">
        <v>49</v>
      </c>
      <c r="O71" s="377" t="s">
        <v>49</v>
      </c>
      <c r="P71" s="296"/>
      <c r="Q71" s="366" t="s">
        <v>48</v>
      </c>
      <c r="R71" s="225"/>
      <c r="S71" s="120" t="s">
        <v>49</v>
      </c>
      <c r="T71" s="121" t="s">
        <v>49</v>
      </c>
      <c r="U71" s="120" t="s">
        <v>49</v>
      </c>
      <c r="V71" s="340" t="s">
        <v>49</v>
      </c>
      <c r="W71" s="306"/>
      <c r="X71" s="307" t="s">
        <v>50</v>
      </c>
      <c r="Y71" s="131"/>
      <c r="Z71" s="127">
        <v>0.25</v>
      </c>
      <c r="AA71" s="132">
        <v>1</v>
      </c>
      <c r="AB71" s="127">
        <f>Z71*AA71</f>
        <v>0.25</v>
      </c>
      <c r="AC71" s="133">
        <f>AB71*'[1]Energy Values'!D$14</f>
        <v>34000</v>
      </c>
      <c r="AD71" s="130" t="s">
        <v>51</v>
      </c>
    </row>
    <row r="72" spans="2:30" ht="17.25">
      <c r="B72" s="105" t="s">
        <v>52</v>
      </c>
      <c r="C72" s="221"/>
      <c r="D72" s="216"/>
      <c r="E72" s="195" t="s">
        <v>49</v>
      </c>
      <c r="F72" s="216" t="s">
        <v>49</v>
      </c>
      <c r="G72" s="222" t="s">
        <v>49</v>
      </c>
      <c r="H72" s="227"/>
      <c r="I72" s="24"/>
      <c r="J72" s="304" t="s">
        <v>52</v>
      </c>
      <c r="K72" s="224"/>
      <c r="L72" s="113" t="s">
        <v>49</v>
      </c>
      <c r="M72" s="114" t="s">
        <v>49</v>
      </c>
      <c r="N72" s="113" t="s">
        <v>49</v>
      </c>
      <c r="O72" s="377" t="s">
        <v>49</v>
      </c>
      <c r="P72" s="296"/>
      <c r="Q72" s="366" t="s">
        <v>52</v>
      </c>
      <c r="R72" s="225"/>
      <c r="S72" s="120" t="s">
        <v>49</v>
      </c>
      <c r="T72" s="121" t="s">
        <v>49</v>
      </c>
      <c r="U72" s="120" t="s">
        <v>49</v>
      </c>
      <c r="V72" s="340" t="s">
        <v>49</v>
      </c>
      <c r="W72" s="306"/>
      <c r="X72" s="307" t="s">
        <v>53</v>
      </c>
      <c r="Y72" s="131"/>
      <c r="Z72" s="127">
        <v>0.4</v>
      </c>
      <c r="AA72" s="132">
        <v>1</v>
      </c>
      <c r="AB72" s="127">
        <f>Z72*AA72</f>
        <v>0.4</v>
      </c>
      <c r="AC72" s="133">
        <f>AB72*'[1]Energy Values'!D$14</f>
        <v>54400</v>
      </c>
      <c r="AD72" s="130" t="s">
        <v>54</v>
      </c>
    </row>
    <row r="73" spans="2:30" ht="18" thickBot="1">
      <c r="B73" s="134" t="s">
        <v>55</v>
      </c>
      <c r="C73" s="228"/>
      <c r="D73" s="229" t="s">
        <v>49</v>
      </c>
      <c r="E73" s="199" t="s">
        <v>49</v>
      </c>
      <c r="F73" s="229" t="s">
        <v>49</v>
      </c>
      <c r="G73" s="138" t="s">
        <v>49</v>
      </c>
      <c r="H73" s="230"/>
      <c r="I73" s="24"/>
      <c r="J73" s="341" t="s">
        <v>55</v>
      </c>
      <c r="K73" s="232"/>
      <c r="L73" s="233" t="s">
        <v>49</v>
      </c>
      <c r="M73" s="64" t="s">
        <v>49</v>
      </c>
      <c r="N73" s="233" t="s">
        <v>49</v>
      </c>
      <c r="O73" s="374" t="s">
        <v>49</v>
      </c>
      <c r="P73" s="343"/>
      <c r="Q73" s="369" t="s">
        <v>55</v>
      </c>
      <c r="R73" s="237"/>
      <c r="S73" s="201" t="s">
        <v>49</v>
      </c>
      <c r="T73" s="202" t="s">
        <v>49</v>
      </c>
      <c r="U73" s="201" t="s">
        <v>49</v>
      </c>
      <c r="V73" s="344" t="s">
        <v>49</v>
      </c>
      <c r="W73" s="332"/>
      <c r="X73" s="333" t="s">
        <v>56</v>
      </c>
      <c r="Y73" s="148"/>
      <c r="Z73" s="241">
        <v>0.3</v>
      </c>
      <c r="AA73" s="74">
        <v>0</v>
      </c>
      <c r="AB73" s="241">
        <f>Z73*AA73</f>
        <v>0</v>
      </c>
      <c r="AC73" s="242">
        <f>AB73*'[1]Energy Values'!D$14</f>
        <v>0</v>
      </c>
      <c r="AD73" s="243" t="s">
        <v>86</v>
      </c>
    </row>
    <row r="74" spans="2:30" ht="18" thickTop="1">
      <c r="B74" s="152" t="s">
        <v>34</v>
      </c>
      <c r="C74" s="171"/>
      <c r="D74" s="216"/>
      <c r="E74" s="195"/>
      <c r="F74" s="156">
        <f>SUM(F70:F73)</f>
        <v>1.45</v>
      </c>
      <c r="G74" s="157">
        <f>SUM(G70:G73)</f>
        <v>197200</v>
      </c>
      <c r="H74" s="110"/>
      <c r="I74" s="24"/>
      <c r="J74" s="313" t="s">
        <v>34</v>
      </c>
      <c r="K74" s="112"/>
      <c r="L74" s="113"/>
      <c r="M74" s="114"/>
      <c r="N74" s="345">
        <f>SUM(N70:N73)</f>
        <v>1.45</v>
      </c>
      <c r="O74" s="265">
        <f>SUM(O70:O73)</f>
        <v>197200</v>
      </c>
      <c r="P74" s="296"/>
      <c r="Q74" s="371" t="s">
        <v>34</v>
      </c>
      <c r="R74" s="119"/>
      <c r="S74" s="120"/>
      <c r="T74" s="121"/>
      <c r="U74" s="244">
        <f>SUM(U70:U73)</f>
        <v>1</v>
      </c>
      <c r="V74" s="347">
        <f>SUM(V70:V73)</f>
        <v>136000</v>
      </c>
      <c r="W74" s="306"/>
      <c r="X74" s="317" t="s">
        <v>34</v>
      </c>
      <c r="Y74" s="131"/>
      <c r="Z74" s="127"/>
      <c r="AA74" s="132"/>
      <c r="AB74" s="246">
        <f>SUM(AB70:AB73)</f>
        <v>1.2000000000000002</v>
      </c>
      <c r="AC74" s="169">
        <f>SUM(AC70:AC73)</f>
        <v>163200</v>
      </c>
      <c r="AD74" s="130" t="s">
        <v>87</v>
      </c>
    </row>
    <row r="75" spans="2:30" ht="12" thickBot="1">
      <c r="B75" s="17"/>
      <c r="C75" s="171"/>
      <c r="D75" s="216"/>
      <c r="E75" s="195"/>
      <c r="F75" s="216"/>
      <c r="G75" s="247"/>
      <c r="H75" s="110"/>
      <c r="I75" s="24"/>
      <c r="J75" s="348"/>
      <c r="K75" s="112"/>
      <c r="L75" s="113"/>
      <c r="M75" s="114"/>
      <c r="N75" s="113"/>
      <c r="O75" s="378"/>
      <c r="P75" s="296"/>
      <c r="Q75" s="299"/>
      <c r="R75" s="119"/>
      <c r="S75" s="120"/>
      <c r="T75" s="121"/>
      <c r="U75" s="120"/>
      <c r="V75" s="350"/>
      <c r="W75" s="306"/>
      <c r="X75" s="302"/>
      <c r="Y75" s="131"/>
      <c r="Z75" s="127"/>
      <c r="AA75" s="132"/>
      <c r="AB75" s="127"/>
      <c r="AC75" s="256"/>
      <c r="AD75" s="170"/>
    </row>
    <row r="76" spans="2:30" ht="12" thickBot="1">
      <c r="B76" s="257" t="s">
        <v>58</v>
      </c>
      <c r="C76" s="258"/>
      <c r="D76" s="258"/>
      <c r="E76" s="259"/>
      <c r="F76" s="260">
        <f>F74+F67+F61</f>
        <v>30.15</v>
      </c>
      <c r="G76" s="261">
        <f>G74+G67+G61</f>
        <v>4100400</v>
      </c>
      <c r="H76" s="262"/>
      <c r="I76" s="13"/>
      <c r="J76" s="379" t="s">
        <v>58</v>
      </c>
      <c r="K76" s="380"/>
      <c r="L76" s="380"/>
      <c r="M76" s="381"/>
      <c r="N76" s="382">
        <f>N74+N67+N61</f>
        <v>4.3</v>
      </c>
      <c r="O76" s="383">
        <f>O74+O67+O61</f>
        <v>584800</v>
      </c>
      <c r="P76" s="384"/>
      <c r="Q76" s="357" t="s">
        <v>58</v>
      </c>
      <c r="R76" s="357"/>
      <c r="S76" s="357"/>
      <c r="T76" s="358"/>
      <c r="U76" s="269">
        <f>U74+U67+U61</f>
        <v>3.85</v>
      </c>
      <c r="V76" s="359">
        <f>V74+V67+V61</f>
        <v>523600</v>
      </c>
      <c r="W76" s="360"/>
      <c r="X76" s="273" t="s">
        <v>58</v>
      </c>
      <c r="Y76" s="273"/>
      <c r="Z76" s="273"/>
      <c r="AA76" s="274"/>
      <c r="AB76" s="275">
        <f>AB74+AB67+AB61</f>
        <v>2.2000000000000002</v>
      </c>
      <c r="AC76" s="361">
        <f>AC74+AC67+AC61</f>
        <v>299200</v>
      </c>
      <c r="AD76" s="277"/>
    </row>
    <row r="77" spans="2:30">
      <c r="B77" s="385"/>
      <c r="C77" s="385"/>
      <c r="D77" s="385"/>
      <c r="E77" s="385"/>
      <c r="F77" s="386"/>
      <c r="G77" s="386"/>
      <c r="H77" s="3"/>
      <c r="I77" s="1"/>
      <c r="J77" s="387"/>
      <c r="K77" s="3"/>
      <c r="L77" s="3"/>
      <c r="M77" s="3"/>
      <c r="N77" s="3"/>
      <c r="O77" s="3"/>
      <c r="P77" s="3"/>
    </row>
    <row r="78" spans="2:30">
      <c r="B78" s="388" t="s">
        <v>82</v>
      </c>
      <c r="C78" s="389" t="s">
        <v>88</v>
      </c>
      <c r="D78" s="388"/>
      <c r="E78" s="388"/>
      <c r="F78" s="390"/>
      <c r="G78" s="390"/>
      <c r="H78" s="155"/>
      <c r="I78" s="1"/>
      <c r="J78" s="387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2:30">
      <c r="D79" s="385"/>
      <c r="E79" s="385"/>
      <c r="F79" s="386"/>
      <c r="G79" s="386"/>
      <c r="H79" s="3"/>
      <c r="I79" s="1"/>
      <c r="J79" s="387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2:30">
      <c r="B80" s="385"/>
      <c r="C80" s="391"/>
      <c r="D80" s="391"/>
      <c r="E80" s="391"/>
      <c r="F80" s="386"/>
      <c r="G80" s="386"/>
      <c r="H80" s="392"/>
    </row>
    <row r="87" s="1" customFormat="1"/>
    <row r="98" s="1" customFormat="1"/>
    <row r="99" s="1" customFormat="1"/>
    <row r="112" s="1" customFormat="1"/>
    <row r="123" s="1" customFormat="1"/>
    <row r="124" s="1" customFormat="1"/>
  </sheetData>
  <mergeCells count="8">
    <mergeCell ref="B2:H2"/>
    <mergeCell ref="J2:AD2"/>
    <mergeCell ref="B28:E28"/>
    <mergeCell ref="B52:E52"/>
    <mergeCell ref="Q52:T52"/>
    <mergeCell ref="B76:E76"/>
    <mergeCell ref="J76:M76"/>
    <mergeCell ref="Q76:T7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TOgawa</dc:creator>
  <cp:lastModifiedBy>TOgawa</cp:lastModifiedBy>
  <dcterms:created xsi:type="dcterms:W3CDTF">2012-10-31T15:45:06Z</dcterms:created>
  <dcterms:modified xsi:type="dcterms:W3CDTF">2012-10-31T15:45:52Z</dcterms:modified>
</cp:coreProperties>
</file>