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48" i="1"/>
  <c r="K50" s="1"/>
  <c r="K47"/>
  <c r="J47"/>
  <c r="F47"/>
  <c r="E47"/>
  <c r="D47"/>
  <c r="G47" s="1"/>
  <c r="C47"/>
  <c r="K46"/>
  <c r="J46"/>
  <c r="F46"/>
  <c r="E46"/>
  <c r="D46"/>
  <c r="G46" s="1"/>
  <c r="C46"/>
  <c r="K45"/>
  <c r="J45"/>
  <c r="J48" s="1"/>
  <c r="G45"/>
  <c r="F45"/>
  <c r="E45"/>
  <c r="D45"/>
  <c r="C45"/>
  <c r="C48" s="1"/>
  <c r="K43"/>
  <c r="K42"/>
  <c r="J42"/>
  <c r="F42"/>
  <c r="E42"/>
  <c r="D42"/>
  <c r="G42" s="1"/>
  <c r="C42"/>
  <c r="K41"/>
  <c r="J41"/>
  <c r="F41"/>
  <c r="E41"/>
  <c r="D41"/>
  <c r="G41" s="1"/>
  <c r="C41"/>
  <c r="K40"/>
  <c r="J40"/>
  <c r="J43" s="1"/>
  <c r="F40"/>
  <c r="E40"/>
  <c r="D40"/>
  <c r="G40" s="1"/>
  <c r="G43" s="1"/>
  <c r="C40"/>
  <c r="C43" s="1"/>
  <c r="K38"/>
  <c r="K37"/>
  <c r="J37"/>
  <c r="G37"/>
  <c r="F37"/>
  <c r="E37"/>
  <c r="D37"/>
  <c r="C37"/>
  <c r="K36"/>
  <c r="J36"/>
  <c r="F36"/>
  <c r="E36"/>
  <c r="D36"/>
  <c r="G36" s="1"/>
  <c r="C36"/>
  <c r="K35"/>
  <c r="J35"/>
  <c r="J38" s="1"/>
  <c r="F35"/>
  <c r="E35"/>
  <c r="D35"/>
  <c r="G35" s="1"/>
  <c r="G38" s="1"/>
  <c r="C35"/>
  <c r="C38" s="1"/>
  <c r="K26"/>
  <c r="K28" s="1"/>
  <c r="K25"/>
  <c r="J25"/>
  <c r="F25"/>
  <c r="E25"/>
  <c r="D25"/>
  <c r="G25" s="1"/>
  <c r="C25"/>
  <c r="K24"/>
  <c r="J24"/>
  <c r="G24"/>
  <c r="F24"/>
  <c r="E24"/>
  <c r="D24"/>
  <c r="C24"/>
  <c r="K23"/>
  <c r="J23"/>
  <c r="J26" s="1"/>
  <c r="F23"/>
  <c r="E23"/>
  <c r="D23"/>
  <c r="G23" s="1"/>
  <c r="G26" s="1"/>
  <c r="C23"/>
  <c r="C26" s="1"/>
  <c r="K21"/>
  <c r="K20"/>
  <c r="J20"/>
  <c r="F20"/>
  <c r="E20"/>
  <c r="D20"/>
  <c r="G20" s="1"/>
  <c r="C20"/>
  <c r="K19"/>
  <c r="J19"/>
  <c r="J21" s="1"/>
  <c r="F19"/>
  <c r="E19"/>
  <c r="D19"/>
  <c r="G19" s="1"/>
  <c r="C19"/>
  <c r="K18"/>
  <c r="J18"/>
  <c r="G18"/>
  <c r="G21" s="1"/>
  <c r="F18"/>
  <c r="E18"/>
  <c r="D18"/>
  <c r="C18"/>
  <c r="C21" s="1"/>
  <c r="K16"/>
  <c r="K15"/>
  <c r="J15"/>
  <c r="F15"/>
  <c r="E15"/>
  <c r="D15"/>
  <c r="G15" s="1"/>
  <c r="C15"/>
  <c r="K14"/>
  <c r="J14"/>
  <c r="F14"/>
  <c r="E14"/>
  <c r="D14"/>
  <c r="G14" s="1"/>
  <c r="C14"/>
  <c r="K13"/>
  <c r="J13"/>
  <c r="J16" s="1"/>
  <c r="F13"/>
  <c r="E13"/>
  <c r="D13"/>
  <c r="G13" s="1"/>
  <c r="C13"/>
  <c r="C16" s="1"/>
  <c r="G16" l="1"/>
  <c r="C28"/>
  <c r="J28"/>
  <c r="J50"/>
  <c r="G28"/>
  <c r="C50"/>
  <c r="G48"/>
  <c r="G50" s="1"/>
</calcChain>
</file>

<file path=xl/sharedStrings.xml><?xml version="1.0" encoding="utf-8"?>
<sst xmlns="http://schemas.openxmlformats.org/spreadsheetml/2006/main" count="47" uniqueCount="22">
  <si>
    <t>Summary Tables</t>
  </si>
  <si>
    <t>Net Energy</t>
  </si>
  <si>
    <t>Fuel Energy Ratio (FER)</t>
  </si>
  <si>
    <t>Net E = (Energy Output) - (Energy Input)</t>
  </si>
  <si>
    <t xml:space="preserve"> FER = Renewable Fuel E Output / Fossil E Input</t>
  </si>
  <si>
    <t>Biofuel Net Energy (M-BTU / Eff-A)</t>
  </si>
  <si>
    <t>Biofuel FER Ratio (M-BTU / M-BTU)</t>
  </si>
  <si>
    <t>Gateway to Sustainability</t>
  </si>
  <si>
    <t>Year</t>
  </si>
  <si>
    <t>C Corn</t>
  </si>
  <si>
    <t>RT Corn</t>
  </si>
  <si>
    <t>RT S</t>
  </si>
  <si>
    <t>RT O/RC</t>
  </si>
  <si>
    <t>Total</t>
  </si>
  <si>
    <t>G2S</t>
  </si>
  <si>
    <t>Total Annual Energy</t>
  </si>
  <si>
    <t>Average Energy Ratio</t>
  </si>
  <si>
    <t>Average Annual Energy</t>
  </si>
  <si>
    <t>Average Annual Energy Ratio</t>
  </si>
  <si>
    <t>Heat Equivalent Net Energy (M-BTU / Eff-A)</t>
  </si>
  <si>
    <t>Heat Equivalent FER Ratio (M-BTU / M-BTU)</t>
  </si>
  <si>
    <t>Raw Goods Table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</si>
</sst>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"/>
    <numFmt numFmtId="167" formatCode="#,##0.0"/>
  </numFmts>
  <fonts count="1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</font>
    <font>
      <b/>
      <i/>
      <sz val="10"/>
      <name val="Arial"/>
    </font>
    <font>
      <b/>
      <i/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Fill="1"/>
    <xf numFmtId="0" fontId="0" fillId="0" borderId="4" xfId="0" applyBorder="1"/>
    <xf numFmtId="0" fontId="0" fillId="0" borderId="0" xfId="0" applyBorder="1"/>
    <xf numFmtId="0" fontId="0" fillId="3" borderId="5" xfId="0" applyFill="1" applyBorder="1"/>
    <xf numFmtId="164" fontId="0" fillId="0" borderId="0" xfId="0" applyNumberFormat="1" applyBorder="1"/>
    <xf numFmtId="164" fontId="0" fillId="0" borderId="6" xfId="0" applyNumberFormat="1" applyBorder="1"/>
    <xf numFmtId="0" fontId="0" fillId="0" borderId="0" xfId="0" applyFill="1" applyBorder="1"/>
    <xf numFmtId="0" fontId="3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7" xfId="0" applyFill="1" applyBorder="1" applyAlignment="1">
      <alignment horizontal="center"/>
    </xf>
    <xf numFmtId="0" fontId="0" fillId="0" borderId="10" xfId="0" applyBorder="1"/>
    <xf numFmtId="0" fontId="0" fillId="0" borderId="0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164" fontId="0" fillId="0" borderId="12" xfId="0" applyNumberFormat="1" applyBorder="1"/>
    <xf numFmtId="164" fontId="0" fillId="0" borderId="13" xfId="0" applyNumberFormat="1" applyBorder="1"/>
    <xf numFmtId="0" fontId="6" fillId="0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3" borderId="7" xfId="0" applyFill="1" applyBorder="1" applyAlignment="1"/>
    <xf numFmtId="0" fontId="0" fillId="0" borderId="6" xfId="0" applyBorder="1"/>
    <xf numFmtId="0" fontId="0" fillId="0" borderId="0" xfId="0" applyFill="1" applyBorder="1" applyAlignment="1"/>
    <xf numFmtId="0" fontId="0" fillId="0" borderId="14" xfId="0" applyBorder="1"/>
    <xf numFmtId="0" fontId="0" fillId="0" borderId="15" xfId="0" applyBorder="1"/>
    <xf numFmtId="0" fontId="8" fillId="0" borderId="4" xfId="0" applyFont="1" applyBorder="1"/>
    <xf numFmtId="0" fontId="8" fillId="4" borderId="16" xfId="0" applyFont="1" applyFill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/>
    <xf numFmtId="0" fontId="8" fillId="3" borderId="7" xfId="0" applyFont="1" applyFill="1" applyBorder="1" applyAlignment="1"/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0" fillId="0" borderId="20" xfId="0" applyFill="1" applyBorder="1"/>
    <xf numFmtId="0" fontId="8" fillId="0" borderId="0" xfId="0" applyFont="1" applyFill="1" applyBorder="1" applyAlignment="1"/>
    <xf numFmtId="0" fontId="8" fillId="0" borderId="21" xfId="0" applyFont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2" fontId="0" fillId="7" borderId="28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65" fontId="0" fillId="6" borderId="30" xfId="0" applyNumberFormat="1" applyFill="1" applyBorder="1" applyAlignment="1">
      <alignment horizontal="center"/>
    </xf>
    <xf numFmtId="2" fontId="0" fillId="7" borderId="31" xfId="0" applyNumberFormat="1" applyFill="1" applyBorder="1" applyAlignment="1">
      <alignment horizontal="center"/>
    </xf>
    <xf numFmtId="2" fontId="0" fillId="7" borderId="32" xfId="0" applyNumberFormat="1" applyFill="1" applyBorder="1" applyAlignment="1">
      <alignment horizontal="center"/>
    </xf>
    <xf numFmtId="0" fontId="8" fillId="0" borderId="4" xfId="0" applyFont="1" applyBorder="1" applyAlignment="1">
      <alignment horizontal="right"/>
    </xf>
    <xf numFmtId="2" fontId="8" fillId="4" borderId="27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2" fontId="8" fillId="7" borderId="28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2" fontId="8" fillId="7" borderId="6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right"/>
    </xf>
    <xf numFmtId="2" fontId="0" fillId="3" borderId="19" xfId="0" applyNumberFormat="1" applyFill="1" applyBorder="1" applyAlignment="1">
      <alignment horizontal="center"/>
    </xf>
    <xf numFmtId="165" fontId="0" fillId="3" borderId="19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0" fillId="3" borderId="33" xfId="0" applyFill="1" applyBorder="1"/>
    <xf numFmtId="0" fontId="8" fillId="0" borderId="33" xfId="0" applyFont="1" applyBorder="1" applyAlignment="1">
      <alignment horizontal="right"/>
    </xf>
    <xf numFmtId="0" fontId="9" fillId="0" borderId="33" xfId="0" applyFont="1" applyBorder="1" applyAlignment="1">
      <alignment horizontal="center"/>
    </xf>
    <xf numFmtId="2" fontId="9" fillId="4" borderId="35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2" fontId="9" fillId="7" borderId="18" xfId="0" applyNumberFormat="1" applyFont="1" applyFill="1" applyBorder="1" applyAlignment="1">
      <alignment horizontal="center"/>
    </xf>
    <xf numFmtId="2" fontId="10" fillId="3" borderId="7" xfId="0" applyNumberFormat="1" applyFont="1" applyFill="1" applyBorder="1" applyAlignment="1">
      <alignment horizontal="center"/>
    </xf>
    <xf numFmtId="2" fontId="9" fillId="7" borderId="36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166" fontId="0" fillId="5" borderId="27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166" fontId="0" fillId="7" borderId="28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7" fontId="0" fillId="4" borderId="27" xfId="0" applyNumberFormat="1" applyFill="1" applyBorder="1" applyAlignment="1">
      <alignment horizontal="center"/>
    </xf>
    <xf numFmtId="166" fontId="0" fillId="7" borderId="6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166" fontId="0" fillId="5" borderId="29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2" fontId="0" fillId="6" borderId="30" xfId="0" applyNumberFormat="1" applyFill="1" applyBorder="1" applyAlignment="1">
      <alignment horizontal="center"/>
    </xf>
    <xf numFmtId="166" fontId="0" fillId="7" borderId="31" xfId="0" applyNumberFormat="1" applyFill="1" applyBorder="1" applyAlignment="1">
      <alignment horizontal="center"/>
    </xf>
    <xf numFmtId="167" fontId="0" fillId="4" borderId="29" xfId="0" applyNumberFormat="1" applyFill="1" applyBorder="1" applyAlignment="1">
      <alignment horizontal="center"/>
    </xf>
    <xf numFmtId="166" fontId="0" fillId="7" borderId="32" xfId="0" applyNumberFormat="1" applyFill="1" applyBorder="1" applyAlignment="1">
      <alignment horizontal="center"/>
    </xf>
    <xf numFmtId="166" fontId="8" fillId="4" borderId="27" xfId="0" applyNumberFormat="1" applyFont="1" applyFill="1" applyBorder="1" applyAlignment="1">
      <alignment horizontal="center"/>
    </xf>
    <xf numFmtId="166" fontId="8" fillId="7" borderId="28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167" fontId="8" fillId="4" borderId="27" xfId="0" applyNumberFormat="1" applyFont="1" applyFill="1" applyBorder="1" applyAlignment="1">
      <alignment horizontal="center"/>
    </xf>
    <xf numFmtId="166" fontId="8" fillId="7" borderId="6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167" fontId="0" fillId="3" borderId="19" xfId="0" applyNumberFormat="1" applyFill="1" applyBorder="1" applyAlignment="1">
      <alignment horizontal="center"/>
    </xf>
    <xf numFmtId="166" fontId="0" fillId="3" borderId="34" xfId="0" applyNumberFormat="1" applyFill="1" applyBorder="1" applyAlignment="1">
      <alignment horizontal="center"/>
    </xf>
    <xf numFmtId="166" fontId="0" fillId="6" borderId="0" xfId="0" applyNumberFormat="1" applyFill="1" applyBorder="1" applyAlignment="1">
      <alignment horizontal="center"/>
    </xf>
    <xf numFmtId="167" fontId="0" fillId="4" borderId="16" xfId="0" applyNumberFormat="1" applyFill="1" applyBorder="1" applyAlignment="1">
      <alignment horizontal="center"/>
    </xf>
    <xf numFmtId="166" fontId="0" fillId="6" borderId="30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166" fontId="9" fillId="4" borderId="35" xfId="0" applyNumberFormat="1" applyFont="1" applyFill="1" applyBorder="1" applyAlignment="1">
      <alignment horizontal="center"/>
    </xf>
    <xf numFmtId="166" fontId="9" fillId="0" borderId="19" xfId="0" applyNumberFormat="1" applyFont="1" applyFill="1" applyBorder="1" applyAlignment="1">
      <alignment horizontal="center"/>
    </xf>
    <xf numFmtId="166" fontId="9" fillId="7" borderId="18" xfId="0" applyNumberFormat="1" applyFont="1" applyFill="1" applyBorder="1" applyAlignment="1">
      <alignment horizontal="center"/>
    </xf>
    <xf numFmtId="166" fontId="9" fillId="3" borderId="7" xfId="0" applyNumberFormat="1" applyFont="1" applyFill="1" applyBorder="1" applyAlignment="1">
      <alignment horizontal="center"/>
    </xf>
    <xf numFmtId="166" fontId="9" fillId="7" borderId="36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166" fontId="0" fillId="3" borderId="9" xfId="0" applyNumberFormat="1" applyFill="1" applyBorder="1" applyAlignment="1">
      <alignment horizontal="center"/>
    </xf>
    <xf numFmtId="0" fontId="0" fillId="3" borderId="37" xfId="0" applyFill="1" applyBorder="1"/>
    <xf numFmtId="167" fontId="0" fillId="3" borderId="9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energy%20&amp;%20Diversity%20-%2018%20Oct%20'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ps"/>
      <sheetName val="Stats"/>
      <sheetName val="Energy Summary"/>
      <sheetName val="Field Operations"/>
      <sheetName val="Yield Summary"/>
      <sheetName val="Calculations"/>
      <sheetName val="References &amp; Conversions"/>
      <sheetName val="Energy Values"/>
      <sheetName val="Dry Calcs"/>
      <sheetName val="Sheet2"/>
      <sheetName val="Analysis"/>
    </sheetNames>
    <sheetDataSet>
      <sheetData sheetId="0"/>
      <sheetData sheetId="1"/>
      <sheetData sheetId="2"/>
      <sheetData sheetId="3"/>
      <sheetData sheetId="4"/>
      <sheetData sheetId="5">
        <row r="8">
          <cell r="S8">
            <v>7420734.1600000001</v>
          </cell>
          <cell r="T8">
            <v>54299479.242161147</v>
          </cell>
          <cell r="U8">
            <v>1.2864734006361762</v>
          </cell>
          <cell r="V8">
            <v>14.254055399593135</v>
          </cell>
        </row>
        <row r="9">
          <cell r="S9">
            <v>8452307.2100000046</v>
          </cell>
          <cell r="T9">
            <v>59516654.531639822</v>
          </cell>
          <cell r="U9">
            <v>1.3035204279288286</v>
          </cell>
          <cell r="V9">
            <v>15.538952152540508</v>
          </cell>
        </row>
        <row r="10">
          <cell r="S10">
            <v>7892032.0999999978</v>
          </cell>
          <cell r="T10">
            <v>56675947.856682472</v>
          </cell>
          <cell r="U10">
            <v>1.2946242760404101</v>
          </cell>
          <cell r="V10">
            <v>14.845013644880416</v>
          </cell>
        </row>
        <row r="14">
          <cell r="I14">
            <v>188131.45200000002</v>
          </cell>
          <cell r="L14">
            <v>7327089.6183711002</v>
          </cell>
          <cell r="M14">
            <v>11196968.029200001</v>
          </cell>
          <cell r="R14">
            <v>19621056.221674711</v>
          </cell>
          <cell r="S14">
            <v>3681746.9588289005</v>
          </cell>
          <cell r="T14">
            <v>19432924.769674711</v>
          </cell>
        </row>
        <row r="15">
          <cell r="I15">
            <v>188131.45200000002</v>
          </cell>
          <cell r="L15">
            <v>6467711.9722335003</v>
          </cell>
          <cell r="M15">
            <v>9883701.1620000005</v>
          </cell>
          <cell r="R15">
            <v>17319747.245155748</v>
          </cell>
          <cell r="S15">
            <v>3227857.7377665001</v>
          </cell>
          <cell r="T15">
            <v>17131615.793155748</v>
          </cell>
        </row>
        <row r="16">
          <cell r="I16">
            <v>188131.45200000002</v>
          </cell>
          <cell r="L16">
            <v>5890317.6162348008</v>
          </cell>
          <cell r="M16">
            <v>9001349.9856000002</v>
          </cell>
          <cell r="R16">
            <v>15773555.276557069</v>
          </cell>
          <cell r="S16">
            <v>2922900.9173651994</v>
          </cell>
          <cell r="T16">
            <v>15585423.82455707</v>
          </cell>
        </row>
        <row r="17">
          <cell r="I17">
            <v>188131.45200000002</v>
          </cell>
          <cell r="L17">
            <v>6561706.4022798007</v>
          </cell>
          <cell r="M17">
            <v>10027339.725600002</v>
          </cell>
          <cell r="R17">
            <v>17571452.91446251</v>
          </cell>
        </row>
        <row r="19">
          <cell r="I19">
            <v>171071.65600000002</v>
          </cell>
          <cell r="L19">
            <v>835214.43177216011</v>
          </cell>
          <cell r="M19">
            <v>3937755.2140540807</v>
          </cell>
          <cell r="R19">
            <v>11660423.811657444</v>
          </cell>
          <cell r="S19">
            <v>2931469.1262819204</v>
          </cell>
          <cell r="T19">
            <v>11489352.155657444</v>
          </cell>
        </row>
        <row r="20">
          <cell r="I20">
            <v>171231.65600000002</v>
          </cell>
          <cell r="L20">
            <v>810752.08439808001</v>
          </cell>
          <cell r="M20">
            <v>3822423.4713830403</v>
          </cell>
          <cell r="R20">
            <v>11318905.122613082</v>
          </cell>
          <cell r="S20">
            <v>2840439.7309849602</v>
          </cell>
          <cell r="T20">
            <v>11147673.466613082</v>
          </cell>
        </row>
        <row r="21">
          <cell r="I21">
            <v>171231.65600000002</v>
          </cell>
          <cell r="L21">
            <v>801433.09492224001</v>
          </cell>
          <cell r="M21">
            <v>3778487.5694131199</v>
          </cell>
          <cell r="R21">
            <v>11188802.764881898</v>
          </cell>
          <cell r="S21">
            <v>2805822.8184908801</v>
          </cell>
          <cell r="T21">
            <v>11017571.108881898</v>
          </cell>
        </row>
        <row r="22">
          <cell r="I22">
            <v>171178.32266666667</v>
          </cell>
          <cell r="L22">
            <v>815799.87036415993</v>
          </cell>
          <cell r="M22">
            <v>3846222.0849500801</v>
          </cell>
          <cell r="R22">
            <v>11389377.233050808</v>
          </cell>
        </row>
        <row r="24">
          <cell r="I24">
            <v>117866.54879999999</v>
          </cell>
          <cell r="R24">
            <v>3477711.1763137821</v>
          </cell>
          <cell r="S24">
            <v>-117866.54879999999</v>
          </cell>
          <cell r="T24">
            <v>3359844.6275137821</v>
          </cell>
        </row>
        <row r="28">
          <cell r="S28">
            <v>8630485.7300000004</v>
          </cell>
          <cell r="T28">
            <v>60503087.277194314</v>
          </cell>
          <cell r="U28">
            <v>1.3055693139670277</v>
          </cell>
          <cell r="V28">
            <v>15.706632784928127</v>
          </cell>
        </row>
        <row r="29">
          <cell r="S29">
            <v>10091456.270000003</v>
          </cell>
          <cell r="T29">
            <v>67910499.619488165</v>
          </cell>
          <cell r="U29">
            <v>1.3254247827696641</v>
          </cell>
          <cell r="V29">
            <v>17.507170544357841</v>
          </cell>
        </row>
        <row r="30">
          <cell r="S30">
            <v>9751035.9499999993</v>
          </cell>
          <cell r="T30">
            <v>66184500.627109006</v>
          </cell>
          <cell r="U30">
            <v>1.3211215156070846</v>
          </cell>
          <cell r="V30">
            <v>17.087627765461598</v>
          </cell>
        </row>
        <row r="34">
          <cell r="I34">
            <v>199464.67200000002</v>
          </cell>
          <cell r="L34">
            <v>8889187.5272358004</v>
          </cell>
          <cell r="M34">
            <v>13584104.157600001</v>
          </cell>
          <cell r="R34">
            <v>23804164.725868039</v>
          </cell>
          <cell r="S34">
            <v>4495451.9583641998</v>
          </cell>
          <cell r="T34">
            <v>23604700.05386804</v>
          </cell>
        </row>
        <row r="35">
          <cell r="I35">
            <v>199464.67200000002</v>
          </cell>
          <cell r="L35">
            <v>8808620.8729104009</v>
          </cell>
          <cell r="M35">
            <v>13460985.388800003</v>
          </cell>
          <cell r="R35">
            <v>23588417.009319387</v>
          </cell>
          <cell r="S35">
            <v>4452899.8438896015</v>
          </cell>
          <cell r="T35">
            <v>23388952.337319389</v>
          </cell>
        </row>
        <row r="36">
          <cell r="I36">
            <v>199464.67200000002</v>
          </cell>
          <cell r="L36">
            <v>8969754.1815612018</v>
          </cell>
          <cell r="M36">
            <v>13707222.926400002</v>
          </cell>
          <cell r="R36">
            <v>24019912.442416694</v>
          </cell>
          <cell r="S36">
            <v>4538004.0728388</v>
          </cell>
          <cell r="T36">
            <v>23820447.770416696</v>
          </cell>
        </row>
        <row r="37">
          <cell r="I37">
            <v>199464.67200000002</v>
          </cell>
          <cell r="L37">
            <v>8889187.5272358004</v>
          </cell>
          <cell r="M37">
            <v>13584104.157600001</v>
          </cell>
          <cell r="R37">
            <v>23804164.725868043</v>
          </cell>
        </row>
        <row r="39">
          <cell r="I39">
            <v>154131.79200000002</v>
          </cell>
          <cell r="L39">
            <v>823565.69492736005</v>
          </cell>
          <cell r="M39">
            <v>3882835.3365916805</v>
          </cell>
          <cell r="R39">
            <v>11497795.864493461</v>
          </cell>
          <cell r="S39">
            <v>2905137.8496643207</v>
          </cell>
          <cell r="T39">
            <v>11343664.072493462</v>
          </cell>
        </row>
        <row r="40">
          <cell r="I40">
            <v>154131.79200000002</v>
          </cell>
          <cell r="L40">
            <v>824730.56861184002</v>
          </cell>
          <cell r="M40">
            <v>3888327.3243379202</v>
          </cell>
          <cell r="R40">
            <v>11514058.659209859</v>
          </cell>
          <cell r="S40">
            <v>2909464.9637260805</v>
          </cell>
          <cell r="T40">
            <v>11359926.867209859</v>
          </cell>
        </row>
        <row r="41">
          <cell r="I41">
            <v>154131.79200000002</v>
          </cell>
          <cell r="L41">
            <v>856182.15809280006</v>
          </cell>
          <cell r="M41">
            <v>4036610.9934864002</v>
          </cell>
          <cell r="R41">
            <v>11953154.116552608</v>
          </cell>
          <cell r="S41">
            <v>3026297.0433936003</v>
          </cell>
          <cell r="T41">
            <v>11799022.324552609</v>
          </cell>
        </row>
        <row r="42">
          <cell r="I42">
            <v>154131.79200000002</v>
          </cell>
          <cell r="L42">
            <v>834826.14054400008</v>
          </cell>
          <cell r="M42">
            <v>3935924.5514720003</v>
          </cell>
          <cell r="R42">
            <v>11655002.88008531</v>
          </cell>
        </row>
        <row r="44">
          <cell r="I44">
            <v>124666.54199999999</v>
          </cell>
          <cell r="R44">
            <v>10686716.635547562</v>
          </cell>
          <cell r="S44">
            <v>-124666.54199999999</v>
          </cell>
          <cell r="T44">
            <v>10562050.093547562</v>
          </cell>
        </row>
        <row r="48">
          <cell r="S48">
            <v>6729221.4299999997</v>
          </cell>
          <cell r="T48">
            <v>50807942.945061609</v>
          </cell>
          <cell r="U48">
            <v>1.2734920158364735</v>
          </cell>
          <cell r="V48">
            <v>13.390972330763244</v>
          </cell>
        </row>
        <row r="49">
          <cell r="S49">
            <v>7502259.2399999984</v>
          </cell>
          <cell r="T49">
            <v>54727398.99025593</v>
          </cell>
          <cell r="U49">
            <v>1.2877906489788467</v>
          </cell>
          <cell r="V49">
            <v>14.346843964065927</v>
          </cell>
        </row>
        <row r="50">
          <cell r="S50">
            <v>6991628.7600000016</v>
          </cell>
          <cell r="T50">
            <v>52138400.501687214</v>
          </cell>
          <cell r="U50">
            <v>1.2785326229399083</v>
          </cell>
          <cell r="V50">
            <v>13.715442518214617</v>
          </cell>
        </row>
        <row r="54">
          <cell r="I54">
            <v>194931.38400000002</v>
          </cell>
          <cell r="L54">
            <v>8007430.2548967013</v>
          </cell>
          <cell r="M54">
            <v>12236637.632400002</v>
          </cell>
          <cell r="R54">
            <v>21442925.82808556</v>
          </cell>
          <cell r="S54">
            <v>4034275.9935033009</v>
          </cell>
          <cell r="T54">
            <v>21247994.444085561</v>
          </cell>
        </row>
        <row r="55">
          <cell r="I55">
            <v>194931.38400000002</v>
          </cell>
          <cell r="L55">
            <v>8065617.2830205997</v>
          </cell>
          <cell r="M55">
            <v>12325556.7432</v>
          </cell>
          <cell r="R55">
            <v>21598743.623370696</v>
          </cell>
          <cell r="S55">
            <v>4065008.0761794006</v>
          </cell>
          <cell r="T55">
            <v>21403812.239370696</v>
          </cell>
        </row>
        <row r="56">
          <cell r="I56">
            <v>194931.38400000002</v>
          </cell>
          <cell r="L56">
            <v>7953719.1520130998</v>
          </cell>
          <cell r="M56">
            <v>12154558.453199999</v>
          </cell>
          <cell r="R56">
            <v>21299094.017053124</v>
          </cell>
          <cell r="S56">
            <v>4005907.9171868996</v>
          </cell>
          <cell r="T56">
            <v>21104162.633053124</v>
          </cell>
        </row>
        <row r="57">
          <cell r="I57">
            <v>194931.38399999999</v>
          </cell>
          <cell r="L57">
            <v>8008922.2299768003</v>
          </cell>
          <cell r="M57">
            <v>12238917.6096</v>
          </cell>
          <cell r="R57">
            <v>21446921.156169791</v>
          </cell>
        </row>
        <row r="59">
          <cell r="I59">
            <v>174531.58799999999</v>
          </cell>
          <cell r="L59">
            <v>913260.96863232006</v>
          </cell>
          <cell r="M59">
            <v>4305718.3930521607</v>
          </cell>
          <cell r="R59">
            <v>12750031.057656117</v>
          </cell>
          <cell r="S59">
            <v>3217925.8364198408</v>
          </cell>
          <cell r="T59">
            <v>12575499.469656117</v>
          </cell>
        </row>
        <row r="60">
          <cell r="I60">
            <v>174531.58799999999</v>
          </cell>
          <cell r="L60">
            <v>846863.16861696017</v>
          </cell>
          <cell r="M60">
            <v>3992675.0915164808</v>
          </cell>
          <cell r="R60">
            <v>11823051.758821424</v>
          </cell>
          <cell r="S60">
            <v>2971280.3348995205</v>
          </cell>
          <cell r="T60">
            <v>11648520.170821425</v>
          </cell>
        </row>
        <row r="61">
          <cell r="I61">
            <v>174531.58799999999</v>
          </cell>
          <cell r="L61">
            <v>933063.82126848004</v>
          </cell>
          <cell r="M61">
            <v>4399082.1847382402</v>
          </cell>
          <cell r="R61">
            <v>13026498.567834882</v>
          </cell>
          <cell r="S61">
            <v>3291486.7754697599</v>
          </cell>
          <cell r="T61">
            <v>12851966.979834883</v>
          </cell>
        </row>
        <row r="62">
          <cell r="I62">
            <v>174531.58799999999</v>
          </cell>
          <cell r="L62">
            <v>897729.31950592005</v>
          </cell>
          <cell r="M62">
            <v>4232491.8897689609</v>
          </cell>
          <cell r="R62">
            <v>12533193.794770807</v>
          </cell>
        </row>
        <row r="64">
          <cell r="I64">
            <v>99733.233600000007</v>
          </cell>
          <cell r="R64">
            <v>8036633.840135376</v>
          </cell>
          <cell r="S64">
            <v>-99733.233600000007</v>
          </cell>
          <cell r="T64">
            <v>7936900.606535376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S141"/>
  <sheetViews>
    <sheetView tabSelected="1" workbookViewId="0">
      <selection sqref="A1:XFD1048576"/>
    </sheetView>
  </sheetViews>
  <sheetFormatPr defaultColWidth="8.85546875" defaultRowHeight="15"/>
  <cols>
    <col min="1" max="1" width="3.140625" customWidth="1"/>
    <col min="2" max="2" width="25.28515625" customWidth="1"/>
    <col min="3" max="7" width="8.85546875" customWidth="1"/>
    <col min="8" max="8" width="1.7109375" customWidth="1"/>
    <col min="9" max="9" width="32.140625" customWidth="1"/>
    <col min="10" max="16" width="8.85546875" customWidth="1"/>
    <col min="17" max="17" width="33.42578125" customWidth="1"/>
  </cols>
  <sheetData>
    <row r="1" spans="2:19" ht="15.75" thickBot="1"/>
    <row r="2" spans="2:19" ht="24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</row>
    <row r="3" spans="2:19" ht="9" customHeight="1" thickBot="1">
      <c r="B3" s="5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</row>
    <row r="4" spans="2:19">
      <c r="B4" s="9"/>
      <c r="C4" s="10"/>
      <c r="D4" s="10"/>
      <c r="E4" s="10"/>
      <c r="F4" s="10"/>
      <c r="G4" s="10"/>
      <c r="H4" s="11"/>
      <c r="I4" s="9"/>
      <c r="J4" s="12"/>
      <c r="K4" s="13"/>
      <c r="L4" s="14"/>
      <c r="M4" s="14"/>
      <c r="N4" s="14"/>
      <c r="O4" s="14"/>
      <c r="P4" s="8"/>
    </row>
    <row r="5" spans="2:19" ht="18">
      <c r="B5" s="15" t="s">
        <v>1</v>
      </c>
      <c r="C5" s="16"/>
      <c r="D5" s="16"/>
      <c r="E5" s="16"/>
      <c r="F5" s="16"/>
      <c r="G5" s="16"/>
      <c r="H5" s="17"/>
      <c r="I5" s="15" t="s">
        <v>2</v>
      </c>
      <c r="J5" s="18"/>
      <c r="K5" s="19"/>
      <c r="L5" s="20"/>
      <c r="M5" s="20"/>
      <c r="N5" s="20"/>
      <c r="O5" s="20"/>
      <c r="P5" s="8"/>
    </row>
    <row r="6" spans="2:19">
      <c r="B6" s="21" t="s">
        <v>3</v>
      </c>
      <c r="C6" s="22"/>
      <c r="D6" s="22"/>
      <c r="E6" s="22"/>
      <c r="F6" s="22"/>
      <c r="G6" s="22"/>
      <c r="H6" s="17"/>
      <c r="I6" s="21" t="s">
        <v>4</v>
      </c>
      <c r="J6" s="18"/>
      <c r="K6" s="19"/>
      <c r="L6" s="20"/>
      <c r="M6" s="20"/>
      <c r="N6" s="20"/>
      <c r="O6" s="20"/>
      <c r="P6" s="8"/>
    </row>
    <row r="7" spans="2:19" ht="15.75" thickBot="1">
      <c r="B7" s="23"/>
      <c r="C7" s="24"/>
      <c r="D7" s="24"/>
      <c r="E7" s="24"/>
      <c r="F7" s="24"/>
      <c r="G7" s="24"/>
      <c r="H7" s="25"/>
      <c r="I7" s="23"/>
      <c r="J7" s="24"/>
      <c r="K7" s="26"/>
      <c r="L7" s="27"/>
      <c r="M7" s="27"/>
      <c r="N7" s="27"/>
      <c r="O7" s="27"/>
      <c r="P7" s="8"/>
    </row>
    <row r="8" spans="2:19">
      <c r="B8" s="28"/>
      <c r="C8" s="29"/>
      <c r="D8" s="29"/>
      <c r="E8" s="29"/>
      <c r="F8" s="29"/>
      <c r="G8" s="29"/>
      <c r="H8" s="30"/>
      <c r="I8" s="28"/>
      <c r="J8" s="31"/>
      <c r="K8" s="32"/>
      <c r="L8" s="14"/>
      <c r="M8" s="14"/>
      <c r="N8" s="14"/>
      <c r="O8" s="14"/>
      <c r="P8" s="8"/>
    </row>
    <row r="9" spans="2:19">
      <c r="B9" s="33" t="s">
        <v>5</v>
      </c>
      <c r="C9" s="34"/>
      <c r="D9" s="34"/>
      <c r="E9" s="34"/>
      <c r="F9" s="34"/>
      <c r="G9" s="34"/>
      <c r="H9" s="35"/>
      <c r="I9" s="9"/>
      <c r="J9" s="10"/>
      <c r="K9" s="36"/>
      <c r="L9" s="37"/>
      <c r="M9" s="37"/>
      <c r="N9" s="37"/>
      <c r="O9" s="37"/>
      <c r="P9" s="8"/>
    </row>
    <row r="10" spans="2:19">
      <c r="B10" s="38"/>
      <c r="C10" s="39"/>
      <c r="D10" s="39"/>
      <c r="E10" s="39"/>
      <c r="F10" s="39"/>
      <c r="G10" s="39"/>
      <c r="H10" s="30"/>
      <c r="I10" s="33" t="s">
        <v>6</v>
      </c>
      <c r="J10" s="18"/>
      <c r="K10" s="19"/>
      <c r="L10" s="14"/>
      <c r="M10" s="14"/>
      <c r="N10" s="14"/>
      <c r="O10" s="14"/>
      <c r="P10" s="8"/>
    </row>
    <row r="11" spans="2:19">
      <c r="B11" s="40"/>
      <c r="C11" s="41"/>
      <c r="D11" s="42"/>
      <c r="E11" s="43" t="s">
        <v>7</v>
      </c>
      <c r="F11" s="44"/>
      <c r="G11" s="44"/>
      <c r="H11" s="45"/>
      <c r="I11" s="46"/>
      <c r="J11" s="47"/>
      <c r="K11" s="48"/>
      <c r="L11" s="49"/>
      <c r="M11" s="49"/>
      <c r="N11" s="49"/>
      <c r="O11" s="49"/>
      <c r="P11" s="8"/>
    </row>
    <row r="12" spans="2:19" ht="15.75" thickBot="1">
      <c r="B12" s="50" t="s">
        <v>8</v>
      </c>
      <c r="C12" s="51" t="s">
        <v>9</v>
      </c>
      <c r="D12" s="52" t="s">
        <v>10</v>
      </c>
      <c r="E12" s="53" t="s">
        <v>11</v>
      </c>
      <c r="F12" s="54" t="s">
        <v>12</v>
      </c>
      <c r="G12" s="55" t="s">
        <v>13</v>
      </c>
      <c r="H12" s="56"/>
      <c r="I12" s="50" t="s">
        <v>8</v>
      </c>
      <c r="J12" s="57" t="s">
        <v>9</v>
      </c>
      <c r="K12" s="58" t="s">
        <v>14</v>
      </c>
      <c r="L12" s="59"/>
      <c r="M12" s="60"/>
      <c r="N12" s="61"/>
      <c r="O12" s="61"/>
      <c r="P12" s="8"/>
    </row>
    <row r="13" spans="2:19" ht="15.75" thickTop="1">
      <c r="B13" s="62">
        <v>2009</v>
      </c>
      <c r="C13" s="63">
        <f>[1]Calculations!S8/1000000</f>
        <v>7.4207341600000003</v>
      </c>
      <c r="D13" s="64">
        <f>[1]Calculations!S14/1000000</f>
        <v>3.6817469588289007</v>
      </c>
      <c r="E13" s="65">
        <f>[1]Calculations!S19/1000000</f>
        <v>2.9314691262819204</v>
      </c>
      <c r="F13" s="66">
        <f>[1]Calculations!S$24/1000000</f>
        <v>-0.11786654879999998</v>
      </c>
      <c r="G13" s="67">
        <f>SUM(D13:F13)</f>
        <v>6.4953495363108207</v>
      </c>
      <c r="H13" s="68"/>
      <c r="I13" s="62">
        <v>2009</v>
      </c>
      <c r="J13" s="63">
        <f>[1]Calculations!U8</f>
        <v>1.2864734006361762</v>
      </c>
      <c r="K13" s="69">
        <f>([1]Calculations!M14+[1]Calculations!M19+[1]Calculations!M$24)/([1]Calculations!I14+[1]Calculations!I19+[1]Calculations!I$24+[1]Calculations!L14+[1]Calculations!L19+[1]Calculations!L$24)</f>
        <v>1.7518310651489311</v>
      </c>
      <c r="L13" s="60"/>
      <c r="M13" s="60"/>
      <c r="N13" s="60"/>
      <c r="O13" s="60"/>
      <c r="P13" s="8"/>
    </row>
    <row r="14" spans="2:19">
      <c r="B14" s="9"/>
      <c r="C14" s="63">
        <f>[1]Calculations!S9/1000000</f>
        <v>8.4523072100000043</v>
      </c>
      <c r="D14" s="64">
        <f>[1]Calculations!S15/1000000</f>
        <v>3.2278577377665001</v>
      </c>
      <c r="E14" s="65">
        <f>[1]Calculations!S20/1000000</f>
        <v>2.8404397309849601</v>
      </c>
      <c r="F14" s="66">
        <f>[1]Calculations!S$24/1000000</f>
        <v>-0.11786654879999998</v>
      </c>
      <c r="G14" s="67">
        <f>SUM(D14:F14)</f>
        <v>5.9504309199514598</v>
      </c>
      <c r="H14" s="68"/>
      <c r="I14" s="9"/>
      <c r="J14" s="63">
        <f>[1]Calculations!U9</f>
        <v>1.3035204279288286</v>
      </c>
      <c r="K14" s="69">
        <f>([1]Calculations!M15+[1]Calculations!M20+[1]Calculations!M$24)/([1]Calculations!I15+[1]Calculations!I20+[1]Calculations!I$24+[1]Calculations!L15+[1]Calculations!L20+[1]Calculations!L$24)</f>
        <v>1.7672338722771244</v>
      </c>
      <c r="L14" s="60"/>
      <c r="M14" s="60"/>
      <c r="N14" s="60"/>
      <c r="O14" s="60"/>
      <c r="P14" s="8"/>
    </row>
    <row r="15" spans="2:19">
      <c r="B15" s="38"/>
      <c r="C15" s="70">
        <f>[1]Calculations!S10/1000000</f>
        <v>7.892032099999998</v>
      </c>
      <c r="D15" s="71">
        <f>[1]Calculations!S16/1000000</f>
        <v>2.9229009173651996</v>
      </c>
      <c r="E15" s="72">
        <f>[1]Calculations!S21/1000000</f>
        <v>2.80582281849088</v>
      </c>
      <c r="F15" s="73">
        <f>[1]Calculations!S$24/1000000</f>
        <v>-0.11786654879999998</v>
      </c>
      <c r="G15" s="74">
        <f>SUM(D15:F15)</f>
        <v>5.6108571870560793</v>
      </c>
      <c r="H15" s="68"/>
      <c r="I15" s="9"/>
      <c r="J15" s="70">
        <f>[1]Calculations!U10</f>
        <v>1.2946242760404101</v>
      </c>
      <c r="K15" s="75">
        <f>([1]Calculations!M16+[1]Calculations!M21+[1]Calculations!M$24)/([1]Calculations!I16+[1]Calculations!I21+[1]Calculations!I$24+[1]Calculations!L16+[1]Calculations!L21+[1]Calculations!L$24)</f>
        <v>1.7826576303841961</v>
      </c>
      <c r="L15" s="60"/>
      <c r="M15" s="60"/>
      <c r="N15" s="60"/>
      <c r="O15" s="60"/>
      <c r="P15" s="8"/>
    </row>
    <row r="16" spans="2:19">
      <c r="B16" s="76" t="s">
        <v>15</v>
      </c>
      <c r="C16" s="77">
        <f>AVERAGE(C13:C15)</f>
        <v>7.9216911566666681</v>
      </c>
      <c r="D16" s="59"/>
      <c r="E16" s="59"/>
      <c r="F16" s="78"/>
      <c r="G16" s="79">
        <f>AVERAGE(G13:G15)</f>
        <v>6.0188792144394538</v>
      </c>
      <c r="H16" s="80"/>
      <c r="I16" s="81" t="s">
        <v>16</v>
      </c>
      <c r="J16" s="77">
        <f>AVERAGE(J13:J15)</f>
        <v>1.2948727015351382</v>
      </c>
      <c r="K16" s="82">
        <f>([1]Calculations!M17+[1]Calculations!M22+[1]Calculations!M$24)/([1]Calculations!I17+[1]Calculations!I22+[1]Calculations!I$24+[1]Calculations!L17+[1]Calculations!L22+[1]Calculations!L$24)</f>
        <v>1.7662791132285598</v>
      </c>
      <c r="L16" s="59"/>
      <c r="M16" s="60"/>
      <c r="N16" s="59"/>
      <c r="O16" s="60"/>
      <c r="P16" s="8"/>
    </row>
    <row r="17" spans="2:16">
      <c r="B17" s="83"/>
      <c r="C17" s="84"/>
      <c r="D17" s="84"/>
      <c r="E17" s="84"/>
      <c r="F17" s="85"/>
      <c r="G17" s="84"/>
      <c r="H17" s="68"/>
      <c r="I17" s="83"/>
      <c r="J17" s="84"/>
      <c r="K17" s="86"/>
      <c r="L17" s="60"/>
      <c r="M17" s="60"/>
      <c r="N17" s="60"/>
      <c r="O17" s="60"/>
      <c r="P17" s="8"/>
    </row>
    <row r="18" spans="2:16">
      <c r="B18" s="62">
        <v>2010</v>
      </c>
      <c r="C18" s="63">
        <f>[1]Calculations!S28/1000000</f>
        <v>8.6304857300000002</v>
      </c>
      <c r="D18" s="64">
        <f>[1]Calculations!S34/1000000</f>
        <v>4.4954519583641996</v>
      </c>
      <c r="E18" s="65">
        <f>[1]Calculations!S39/1000000</f>
        <v>2.9051378496643205</v>
      </c>
      <c r="F18" s="66">
        <f>[1]Calculations!S$44/1000000</f>
        <v>-0.12466654199999999</v>
      </c>
      <c r="G18" s="67">
        <f>SUM(D18:F18)</f>
        <v>7.2759232660285207</v>
      </c>
      <c r="H18" s="68"/>
      <c r="I18" s="62">
        <v>2010</v>
      </c>
      <c r="J18" s="87">
        <f>[1]Calculations!U28</f>
        <v>1.3055693139670277</v>
      </c>
      <c r="K18" s="69">
        <f>([1]Calculations!M34+[1]Calculations!M39+[1]Calculations!M$44)/([1]Calculations!I34+[1]Calculations!I39+[1]Calculations!I$44+[1]Calculations!L34+[1]Calculations!L39+[1]Calculations!L$44)</f>
        <v>1.7139546344672969</v>
      </c>
      <c r="L18" s="60"/>
      <c r="M18" s="60"/>
      <c r="N18" s="60"/>
      <c r="P18" s="8"/>
    </row>
    <row r="19" spans="2:16">
      <c r="B19" s="9"/>
      <c r="C19" s="88">
        <f>[1]Calculations!S29/1000000</f>
        <v>10.091456270000004</v>
      </c>
      <c r="D19" s="64">
        <f>[1]Calculations!S35/1000000</f>
        <v>4.4528998438896013</v>
      </c>
      <c r="E19" s="65">
        <f>[1]Calculations!S40/1000000</f>
        <v>2.9094649637260805</v>
      </c>
      <c r="F19" s="66">
        <f>[1]Calculations!S$44/1000000</f>
        <v>-0.12466654199999999</v>
      </c>
      <c r="G19" s="67">
        <f>SUM(D19:F19)</f>
        <v>7.2376982656156823</v>
      </c>
      <c r="H19" s="68"/>
      <c r="I19" s="9"/>
      <c r="J19" s="63">
        <f>[1]Calculations!U29</f>
        <v>1.3254247827696641</v>
      </c>
      <c r="K19" s="69">
        <f>([1]Calculations!M35+[1]Calculations!M40+[1]Calculations!M$44)/([1]Calculations!I35+[1]Calculations!I40+[1]Calculations!I$44+[1]Calculations!L35+[1]Calculations!L40+[1]Calculations!L$44)</f>
        <v>1.7157806800465198</v>
      </c>
      <c r="L19" s="60"/>
      <c r="M19" s="60"/>
      <c r="N19" s="60"/>
      <c r="P19" s="8"/>
    </row>
    <row r="20" spans="2:16">
      <c r="B20" s="38"/>
      <c r="C20" s="70">
        <f>[1]Calculations!S30/1000000</f>
        <v>9.7510359499999986</v>
      </c>
      <c r="D20" s="71">
        <f>[1]Calculations!S36/1000000</f>
        <v>4.5380040728387998</v>
      </c>
      <c r="E20" s="72">
        <f>[1]Calculations!S41/1000000</f>
        <v>3.0262970433936003</v>
      </c>
      <c r="F20" s="73">
        <f>[1]Calculations!S$44/1000000</f>
        <v>-0.12466654199999999</v>
      </c>
      <c r="G20" s="74">
        <f>SUM(D20:F20)</f>
        <v>7.4396345742324002</v>
      </c>
      <c r="H20" s="68"/>
      <c r="I20" s="9"/>
      <c r="J20" s="70">
        <f>[1]Calculations!U30</f>
        <v>1.3211215156070846</v>
      </c>
      <c r="K20" s="75">
        <f>([1]Calculations!M36+[1]Calculations!M41+[1]Calculations!M$44)/([1]Calculations!I36+[1]Calculations!I41+[1]Calculations!I$44+[1]Calculations!L36+[1]Calculations!L41+[1]Calculations!L$44)</f>
        <v>1.7220002568535526</v>
      </c>
      <c r="L20" s="60"/>
      <c r="M20" s="60"/>
      <c r="N20" s="60"/>
      <c r="P20" s="8"/>
    </row>
    <row r="21" spans="2:16">
      <c r="B21" s="89" t="s">
        <v>15</v>
      </c>
      <c r="C21" s="77">
        <f>AVERAGE(C18:C20)</f>
        <v>9.4909926500000008</v>
      </c>
      <c r="D21" s="59"/>
      <c r="E21" s="59"/>
      <c r="F21" s="78"/>
      <c r="G21" s="79">
        <f>AVERAGE(G18:G20)</f>
        <v>7.3177520352922016</v>
      </c>
      <c r="H21" s="80"/>
      <c r="I21" s="81" t="s">
        <v>16</v>
      </c>
      <c r="J21" s="77">
        <f>AVERAGE(J18:J20)</f>
        <v>1.3173718707812589</v>
      </c>
      <c r="K21" s="82">
        <f>([1]Calculations!M37+[1]Calculations!M42+[1]Calculations!M$44)/([1]Calculations!I37+[1]Calculations!I42+[1]Calculations!I$44+[1]Calculations!L37+[1]Calculations!L42+[1]Calculations!L$44)</f>
        <v>1.7172665738519985</v>
      </c>
      <c r="L21" s="59"/>
      <c r="M21" s="60"/>
      <c r="N21" s="59"/>
      <c r="O21" s="60"/>
      <c r="P21" s="8"/>
    </row>
    <row r="22" spans="2:16">
      <c r="B22" s="90"/>
      <c r="C22" s="84"/>
      <c r="D22" s="84"/>
      <c r="E22" s="84"/>
      <c r="F22" s="85"/>
      <c r="G22" s="84"/>
      <c r="H22" s="68"/>
      <c r="I22" s="90"/>
      <c r="J22" s="84"/>
      <c r="K22" s="86"/>
      <c r="L22" s="60"/>
      <c r="M22" s="60"/>
      <c r="N22" s="60"/>
      <c r="O22" s="60"/>
      <c r="P22" s="8"/>
    </row>
    <row r="23" spans="2:16">
      <c r="B23" s="62">
        <v>2011</v>
      </c>
      <c r="C23" s="63">
        <f>[1]Calculations!S48/1000000</f>
        <v>6.7292214299999999</v>
      </c>
      <c r="D23" s="64">
        <f>[1]Calculations!S54/1000000</f>
        <v>4.034275993503301</v>
      </c>
      <c r="E23" s="65">
        <f>[1]Calculations!S59/1000000</f>
        <v>3.2179258364198406</v>
      </c>
      <c r="F23" s="66">
        <f>[1]Calculations!S$64/1000000</f>
        <v>-9.9733233600000012E-2</v>
      </c>
      <c r="G23" s="67">
        <f>SUM(D23:F23)</f>
        <v>7.1524685963231409</v>
      </c>
      <c r="H23" s="68"/>
      <c r="I23" s="62">
        <v>2011</v>
      </c>
      <c r="J23" s="87">
        <f>[1]Calculations!U48</f>
        <v>1.2734920158364735</v>
      </c>
      <c r="K23" s="69">
        <f>([1]Calculations!M54+[1]Calculations!M59+[1]Calculations!M$64)/([1]Calculations!I54+[1]Calculations!I59+[1]Calculations!I$64+[1]Calculations!L54+[1]Calculations!L59+[1]Calculations!L$64)</f>
        <v>1.7617203774067591</v>
      </c>
      <c r="L23" s="60"/>
      <c r="M23" s="60"/>
      <c r="N23" s="60"/>
      <c r="P23" s="8"/>
    </row>
    <row r="24" spans="2:16">
      <c r="B24" s="9"/>
      <c r="C24" s="63">
        <f>[1]Calculations!S49/1000000</f>
        <v>7.5022592399999981</v>
      </c>
      <c r="D24" s="64">
        <f>[1]Calculations!S55/1000000</f>
        <v>4.0650080761794003</v>
      </c>
      <c r="E24" s="65">
        <f>[1]Calculations!S60/1000000</f>
        <v>2.9712803348995207</v>
      </c>
      <c r="F24" s="66">
        <f>[1]Calculations!S$64/1000000</f>
        <v>-9.9733233600000012E-2</v>
      </c>
      <c r="G24" s="67">
        <f>SUM(D24:F24)</f>
        <v>6.9365551774789207</v>
      </c>
      <c r="H24" s="68"/>
      <c r="I24" s="9"/>
      <c r="J24" s="63">
        <f>[1]Calculations!U49</f>
        <v>1.2877906489788467</v>
      </c>
      <c r="K24" s="69">
        <f>([1]Calculations!M55+[1]Calculations!M60+[1]Calculations!M$64)/([1]Calculations!I55+[1]Calculations!I60+[1]Calculations!I$64+[1]Calculations!L55+[1]Calculations!L60+[1]Calculations!L$64)</f>
        <v>1.739372654900408</v>
      </c>
      <c r="L24" s="60"/>
      <c r="M24" s="60"/>
      <c r="N24" s="60"/>
      <c r="O24" s="60"/>
      <c r="P24" s="8"/>
    </row>
    <row r="25" spans="2:16">
      <c r="B25" s="9"/>
      <c r="C25" s="70">
        <f>[1]Calculations!S50/1000000</f>
        <v>6.991628760000002</v>
      </c>
      <c r="D25" s="71">
        <f>[1]Calculations!S56/1000000</f>
        <v>4.0059079171868994</v>
      </c>
      <c r="E25" s="72">
        <f>[1]Calculations!S61/1000000</f>
        <v>3.2914867754697599</v>
      </c>
      <c r="F25" s="73">
        <f>[1]Calculations!S$64/1000000</f>
        <v>-9.9733233600000012E-2</v>
      </c>
      <c r="G25" s="74">
        <f>SUM(D25:F25)</f>
        <v>7.1976614590566594</v>
      </c>
      <c r="H25" s="68"/>
      <c r="I25" s="9"/>
      <c r="J25" s="70">
        <f>[1]Calculations!U50</f>
        <v>1.2785326229399083</v>
      </c>
      <c r="K25" s="75">
        <f>([1]Calculations!M56+[1]Calculations!M61+[1]Calculations!M$64)/([1]Calculations!I56+[1]Calculations!I61+[1]Calculations!I$64+[1]Calculations!L56+[1]Calculations!L61+[1]Calculations!L$64)</f>
        <v>1.7693114019859406</v>
      </c>
      <c r="L25" s="60"/>
      <c r="M25" s="60"/>
      <c r="N25" s="60"/>
      <c r="O25" s="60"/>
      <c r="P25" s="8"/>
    </row>
    <row r="26" spans="2:16">
      <c r="B26" s="91" t="s">
        <v>15</v>
      </c>
      <c r="C26" s="77">
        <f>AVERAGE(C23:C25)</f>
        <v>7.0743698100000003</v>
      </c>
      <c r="D26" s="59"/>
      <c r="E26" s="59"/>
      <c r="F26" s="59"/>
      <c r="G26" s="79">
        <f>AVERAGE(G23:G25)</f>
        <v>7.0955617442862406</v>
      </c>
      <c r="H26" s="80"/>
      <c r="I26" s="81" t="s">
        <v>16</v>
      </c>
      <c r="J26" s="77">
        <f>AVERAGE(J23:J25)</f>
        <v>1.2799384292517428</v>
      </c>
      <c r="K26" s="82">
        <f>([1]Calculations!M57+[1]Calculations!M62+[1]Calculations!M$64)/([1]Calculations!I57+[1]Calculations!I62+[1]Calculations!I$64+[1]Calculations!L57+[1]Calculations!L62+[1]Calculations!L$64)</f>
        <v>1.7567914848488961</v>
      </c>
      <c r="L26" s="59"/>
      <c r="M26" s="60"/>
      <c r="N26" s="59"/>
      <c r="O26" s="60"/>
      <c r="P26" s="8"/>
    </row>
    <row r="27" spans="2:16">
      <c r="B27" s="90"/>
      <c r="C27" s="84"/>
      <c r="D27" s="84"/>
      <c r="E27" s="84"/>
      <c r="F27" s="84"/>
      <c r="G27" s="84"/>
      <c r="H27" s="68"/>
      <c r="I27" s="90"/>
      <c r="J27" s="84"/>
      <c r="K27" s="86"/>
      <c r="L27" s="60"/>
      <c r="M27" s="60"/>
      <c r="N27" s="60"/>
      <c r="O27" s="60"/>
      <c r="P27" s="8"/>
    </row>
    <row r="28" spans="2:16">
      <c r="B28" s="92" t="s">
        <v>17</v>
      </c>
      <c r="C28" s="93">
        <f>AVERAGE(C26,C21,C16)</f>
        <v>8.1623512055555576</v>
      </c>
      <c r="D28" s="94"/>
      <c r="E28" s="94"/>
      <c r="F28" s="94"/>
      <c r="G28" s="95">
        <f>AVERAGE(G26,G21,G16)</f>
        <v>6.8107309980059654</v>
      </c>
      <c r="H28" s="96"/>
      <c r="I28" s="92" t="s">
        <v>18</v>
      </c>
      <c r="J28" s="93">
        <f>AVERAGE(J26,J21,J16)</f>
        <v>1.2973943338560467</v>
      </c>
      <c r="K28" s="97">
        <f>AVERAGE(K26,K21,K16)</f>
        <v>1.7467790573098181</v>
      </c>
      <c r="L28" s="98"/>
      <c r="M28" s="60"/>
      <c r="N28" s="98"/>
      <c r="O28" s="60"/>
      <c r="P28" s="8"/>
    </row>
    <row r="29" spans="2:16" ht="15.75" thickBot="1">
      <c r="B29" s="99"/>
      <c r="C29" s="100"/>
      <c r="D29" s="100"/>
      <c r="E29" s="100"/>
      <c r="F29" s="100"/>
      <c r="G29" s="100"/>
      <c r="H29" s="30"/>
      <c r="I29" s="99"/>
      <c r="J29" s="101"/>
      <c r="K29" s="102"/>
      <c r="L29" s="14"/>
      <c r="M29" s="60"/>
      <c r="N29" s="14"/>
      <c r="O29" s="60"/>
      <c r="P29" s="8"/>
    </row>
    <row r="30" spans="2:16">
      <c r="B30" s="28"/>
      <c r="C30" s="29"/>
      <c r="D30" s="29"/>
      <c r="E30" s="29"/>
      <c r="F30" s="29"/>
      <c r="G30" s="29"/>
      <c r="H30" s="30"/>
      <c r="I30" s="28"/>
      <c r="J30" s="31"/>
      <c r="K30" s="32"/>
      <c r="L30" s="14"/>
      <c r="M30" s="60"/>
      <c r="N30" s="14"/>
      <c r="O30" s="60"/>
      <c r="P30" s="8"/>
    </row>
    <row r="31" spans="2:16">
      <c r="B31" s="33" t="s">
        <v>19</v>
      </c>
      <c r="C31" s="34"/>
      <c r="D31" s="34"/>
      <c r="E31" s="34"/>
      <c r="F31" s="34"/>
      <c r="G31" s="34"/>
      <c r="H31" s="25"/>
      <c r="I31" s="33" t="s">
        <v>20</v>
      </c>
      <c r="J31" s="103"/>
      <c r="K31" s="19"/>
      <c r="L31" s="27"/>
      <c r="M31" s="60"/>
      <c r="N31" s="27"/>
      <c r="O31" s="60"/>
      <c r="P31" s="8"/>
    </row>
    <row r="32" spans="2:16">
      <c r="B32" s="104" t="s">
        <v>21</v>
      </c>
      <c r="C32" s="105"/>
      <c r="D32" s="105"/>
      <c r="E32" s="105"/>
      <c r="F32" s="105"/>
      <c r="G32" s="105"/>
      <c r="H32" s="25"/>
      <c r="I32" s="106" t="s">
        <v>21</v>
      </c>
      <c r="J32" s="103"/>
      <c r="K32" s="19"/>
      <c r="L32" s="27"/>
      <c r="M32" s="14"/>
      <c r="N32" s="27"/>
      <c r="O32" s="60"/>
      <c r="P32" s="8"/>
    </row>
    <row r="33" spans="2:16">
      <c r="B33" s="40"/>
      <c r="C33" s="41"/>
      <c r="D33" s="42"/>
      <c r="E33" s="43" t="s">
        <v>7</v>
      </c>
      <c r="F33" s="44"/>
      <c r="G33" s="44"/>
      <c r="H33" s="45"/>
      <c r="I33" s="46"/>
      <c r="J33" s="47"/>
      <c r="K33" s="48"/>
      <c r="L33" s="49"/>
      <c r="M33" s="60"/>
      <c r="N33" s="49"/>
      <c r="O33" s="60"/>
      <c r="P33" s="8"/>
    </row>
    <row r="34" spans="2:16" ht="15.75" thickBot="1">
      <c r="B34" s="50" t="s">
        <v>8</v>
      </c>
      <c r="C34" s="51" t="s">
        <v>9</v>
      </c>
      <c r="D34" s="107" t="s">
        <v>10</v>
      </c>
      <c r="E34" s="108" t="s">
        <v>11</v>
      </c>
      <c r="F34" s="109" t="s">
        <v>12</v>
      </c>
      <c r="G34" s="55" t="s">
        <v>13</v>
      </c>
      <c r="H34" s="56"/>
      <c r="I34" s="50" t="s">
        <v>8</v>
      </c>
      <c r="J34" s="57" t="s">
        <v>9</v>
      </c>
      <c r="K34" s="58" t="s">
        <v>14</v>
      </c>
      <c r="M34" s="60"/>
      <c r="N34" s="61"/>
      <c r="O34" s="60"/>
      <c r="P34" s="8"/>
    </row>
    <row r="35" spans="2:16" ht="15.75" thickTop="1">
      <c r="B35" s="62">
        <v>2009</v>
      </c>
      <c r="C35" s="88">
        <f>[1]Calculations!T8/1000000</f>
        <v>54.299479242161148</v>
      </c>
      <c r="D35" s="110">
        <f>[1]Calculations!T14/1000000</f>
        <v>19.43292476967471</v>
      </c>
      <c r="E35" s="111">
        <f>[1]Calculations!T19/1000000</f>
        <v>11.489352155657444</v>
      </c>
      <c r="F35" s="112">
        <f>[1]Calculations!T$24/1000000</f>
        <v>3.3598446275137821</v>
      </c>
      <c r="G35" s="113">
        <f>SUM(D35:F35)</f>
        <v>34.282121552845936</v>
      </c>
      <c r="H35" s="114"/>
      <c r="I35" s="62">
        <v>2009</v>
      </c>
      <c r="J35" s="115">
        <f>[1]Calculations!V8</f>
        <v>14.254055399593135</v>
      </c>
      <c r="K35" s="116">
        <f>([1]Calculations!R14+[1]Calculations!R19+[1]Calculations!R$24)/([1]Calculations!I14+[1]Calculations!I19+[1]Calculations!I$24)</f>
        <v>72.859782034341137</v>
      </c>
      <c r="L35" s="117"/>
      <c r="M35" s="60"/>
      <c r="N35" s="117"/>
      <c r="O35" s="60"/>
      <c r="P35" s="8"/>
    </row>
    <row r="36" spans="2:16">
      <c r="B36" s="9"/>
      <c r="C36" s="88">
        <f>[1]Calculations!T9/1000000</f>
        <v>59.516654531639823</v>
      </c>
      <c r="D36" s="110">
        <f>[1]Calculations!T15/1000000</f>
        <v>17.131615793155749</v>
      </c>
      <c r="E36" s="111">
        <f>[1]Calculations!T20/1000000</f>
        <v>11.147673466613082</v>
      </c>
      <c r="F36" s="112">
        <f>[1]Calculations!T$24/1000000</f>
        <v>3.3598446275137821</v>
      </c>
      <c r="G36" s="113">
        <f>SUM(D36:F36)</f>
        <v>31.639133887282611</v>
      </c>
      <c r="H36" s="114"/>
      <c r="I36" s="9"/>
      <c r="J36" s="115">
        <f>[1]Calculations!V9</f>
        <v>15.538952152540508</v>
      </c>
      <c r="K36" s="116">
        <f>([1]Calculations!R15+[1]Calculations!R20+[1]Calculations!R$24)/([1]Calculations!I15+[1]Calculations!I20+[1]Calculations!I$24)</f>
        <v>67.29750149945545</v>
      </c>
      <c r="L36" s="117"/>
      <c r="M36" s="60"/>
      <c r="N36" s="117"/>
      <c r="O36" s="60"/>
      <c r="P36" s="8"/>
    </row>
    <row r="37" spans="2:16">
      <c r="B37" s="38"/>
      <c r="C37" s="118">
        <f>[1]Calculations!T10/1000000</f>
        <v>56.67594785668247</v>
      </c>
      <c r="D37" s="119">
        <f>[1]Calculations!T16/1000000</f>
        <v>15.58542382455707</v>
      </c>
      <c r="E37" s="120">
        <f>[1]Calculations!T21/1000000</f>
        <v>11.017571108881898</v>
      </c>
      <c r="F37" s="121">
        <f>[1]Calculations!T$24/1000000</f>
        <v>3.3598446275137821</v>
      </c>
      <c r="G37" s="122">
        <f>SUM(D37:F37)</f>
        <v>29.962839560952752</v>
      </c>
      <c r="H37" s="114"/>
      <c r="I37" s="9"/>
      <c r="J37" s="123">
        <f>[1]Calculations!V10</f>
        <v>14.845013644880416</v>
      </c>
      <c r="K37" s="124">
        <f>([1]Calculations!R16+[1]Calculations!R21+[1]Calculations!R$24)/([1]Calculations!I16+[1]Calculations!I21+[1]Calculations!I$24)</f>
        <v>63.784948785171032</v>
      </c>
      <c r="L37" s="117"/>
      <c r="M37" s="60"/>
      <c r="N37" s="117"/>
      <c r="O37" s="60"/>
      <c r="P37" s="8"/>
    </row>
    <row r="38" spans="2:16">
      <c r="B38" s="76" t="s">
        <v>15</v>
      </c>
      <c r="C38" s="125">
        <f>AVERAGE(C35:C37)</f>
        <v>56.830693876827809</v>
      </c>
      <c r="D38" s="59"/>
      <c r="E38" s="59"/>
      <c r="F38" s="59"/>
      <c r="G38" s="126">
        <f>AVERAGE(G35:G37)</f>
        <v>31.961365000360434</v>
      </c>
      <c r="H38" s="127"/>
      <c r="I38" s="81" t="s">
        <v>16</v>
      </c>
      <c r="J38" s="128">
        <f>AVERAGE(J35:J37)</f>
        <v>14.879340399004688</v>
      </c>
      <c r="K38" s="129">
        <f>([1]Calculations!R17+[1]Calculations!R22+[1]Calculations!R$24)/([1]Calculations!I17+[1]Calculations!I22+[1]Calculations!I$24)</f>
        <v>67.980198783046092</v>
      </c>
      <c r="L38" s="130"/>
      <c r="M38" s="60"/>
      <c r="N38" s="130"/>
      <c r="O38" s="60"/>
      <c r="P38" s="8"/>
    </row>
    <row r="39" spans="2:16">
      <c r="B39" s="83"/>
      <c r="C39" s="131"/>
      <c r="D39" s="84"/>
      <c r="E39" s="84"/>
      <c r="F39" s="84"/>
      <c r="G39" s="132"/>
      <c r="H39" s="68"/>
      <c r="I39" s="83"/>
      <c r="J39" s="133"/>
      <c r="K39" s="134"/>
      <c r="L39" s="60"/>
      <c r="M39" s="60"/>
      <c r="N39" s="60"/>
      <c r="O39" s="60"/>
      <c r="P39" s="8"/>
    </row>
    <row r="40" spans="2:16">
      <c r="B40" s="62">
        <v>2010</v>
      </c>
      <c r="C40" s="88">
        <f>[1]Calculations!T28/1000000</f>
        <v>60.503087277194311</v>
      </c>
      <c r="D40" s="110">
        <f>[1]Calculations!T34/1000000</f>
        <v>23.60470005386804</v>
      </c>
      <c r="E40" s="111">
        <f>[1]Calculations!T39/1000000</f>
        <v>11.343664072493462</v>
      </c>
      <c r="F40" s="135">
        <f>[1]Calculations!T$44/1000000</f>
        <v>10.562050093547562</v>
      </c>
      <c r="G40" s="113">
        <f>SUM(D40:F40)</f>
        <v>45.510414219909066</v>
      </c>
      <c r="H40" s="114"/>
      <c r="I40" s="62">
        <v>2010</v>
      </c>
      <c r="J40" s="136">
        <f>[1]Calculations!V28</f>
        <v>15.706632784928127</v>
      </c>
      <c r="K40" s="116">
        <f>([1]Calculations!R34+[1]Calculations!R39+[1]Calculations!R$44)/([1]Calculations!I34+[1]Calculations!I39+[1]Calculations!I$44)</f>
        <v>96.157713745288206</v>
      </c>
      <c r="M40" s="60"/>
      <c r="N40" s="117"/>
      <c r="O40" s="60"/>
      <c r="P40" s="8"/>
    </row>
    <row r="41" spans="2:16">
      <c r="B41" s="9"/>
      <c r="C41" s="88">
        <f>[1]Calculations!T29/1000000</f>
        <v>67.910499619488164</v>
      </c>
      <c r="D41" s="110">
        <f>[1]Calculations!T35/1000000</f>
        <v>23.388952337319388</v>
      </c>
      <c r="E41" s="111">
        <f>[1]Calculations!T40/1000000</f>
        <v>11.359926867209859</v>
      </c>
      <c r="F41" s="135">
        <f>[1]Calculations!T$44/1000000</f>
        <v>10.562050093547562</v>
      </c>
      <c r="G41" s="113">
        <f>SUM(D41:F41)</f>
        <v>45.310929298076807</v>
      </c>
      <c r="H41" s="114"/>
      <c r="I41" s="9"/>
      <c r="J41" s="115">
        <f>[1]Calculations!V29</f>
        <v>17.507170544357841</v>
      </c>
      <c r="K41" s="116">
        <f>([1]Calculations!R35+[1]Calculations!R40+[1]Calculations!R$44)/([1]Calculations!I35+[1]Calculations!I40+[1]Calculations!I$44)</f>
        <v>95.740610771966757</v>
      </c>
      <c r="L41" s="117"/>
      <c r="M41" s="60"/>
      <c r="N41" s="117"/>
      <c r="O41" s="117"/>
      <c r="P41" s="8"/>
    </row>
    <row r="42" spans="2:16">
      <c r="B42" s="38"/>
      <c r="C42" s="118">
        <f>[1]Calculations!T30/1000000</f>
        <v>66.184500627109003</v>
      </c>
      <c r="D42" s="119">
        <f>[1]Calculations!T36/1000000</f>
        <v>23.820447770416695</v>
      </c>
      <c r="E42" s="120">
        <f>[1]Calculations!T41/1000000</f>
        <v>11.799022324552608</v>
      </c>
      <c r="F42" s="137">
        <f>[1]Calculations!T$44/1000000</f>
        <v>10.562050093547562</v>
      </c>
      <c r="G42" s="122">
        <f>SUM(D42:F42)</f>
        <v>46.181520188516863</v>
      </c>
      <c r="H42" s="114"/>
      <c r="I42" s="9"/>
      <c r="J42" s="123">
        <f>[1]Calculations!V30</f>
        <v>17.087627765461598</v>
      </c>
      <c r="K42" s="124">
        <f>([1]Calculations!R36+[1]Calculations!R41+[1]Calculations!R$44)/([1]Calculations!I36+[1]Calculations!I41+[1]Calculations!I$44)</f>
        <v>97.560929047723292</v>
      </c>
      <c r="L42" s="117"/>
      <c r="M42" s="60"/>
      <c r="N42" s="117"/>
      <c r="O42" s="117"/>
      <c r="P42" s="8"/>
    </row>
    <row r="43" spans="2:16">
      <c r="B43" s="91" t="s">
        <v>15</v>
      </c>
      <c r="C43" s="125">
        <f>AVERAGE(C40:C42)</f>
        <v>64.866029174597159</v>
      </c>
      <c r="D43" s="59"/>
      <c r="E43" s="59"/>
      <c r="F43" s="59"/>
      <c r="G43" s="126">
        <f>AVERAGE(G40:G42)</f>
        <v>45.66762123550091</v>
      </c>
      <c r="H43" s="127"/>
      <c r="I43" s="81" t="s">
        <v>16</v>
      </c>
      <c r="J43" s="128">
        <f>AVERAGE(J40:J42)</f>
        <v>16.767143698249189</v>
      </c>
      <c r="K43" s="129">
        <f>([1]Calculations!R37+[1]Calculations!R42+[1]Calculations!R$44)/([1]Calculations!I37+[1]Calculations!I42+[1]Calculations!I$44)</f>
        <v>96.486417854992766</v>
      </c>
      <c r="L43" s="130"/>
      <c r="M43" s="60"/>
      <c r="N43" s="130"/>
      <c r="O43" s="130"/>
      <c r="P43" s="8"/>
    </row>
    <row r="44" spans="2:16">
      <c r="B44" s="90"/>
      <c r="C44" s="131"/>
      <c r="D44" s="84"/>
      <c r="E44" s="84"/>
      <c r="F44" s="84"/>
      <c r="G44" s="138"/>
      <c r="H44" s="68"/>
      <c r="I44" s="90"/>
      <c r="J44" s="133"/>
      <c r="K44" s="134"/>
      <c r="L44" s="60"/>
      <c r="M44" s="60"/>
      <c r="N44" s="60"/>
      <c r="O44" s="60"/>
      <c r="P44" s="8"/>
    </row>
    <row r="45" spans="2:16">
      <c r="B45" s="62">
        <v>2011</v>
      </c>
      <c r="C45" s="88">
        <f>[1]Calculations!T48/1000000</f>
        <v>50.807942945061612</v>
      </c>
      <c r="D45" s="110">
        <f>[1]Calculations!T54/1000000</f>
        <v>21.24799444408556</v>
      </c>
      <c r="E45" s="111">
        <f>[1]Calculations!T59/1000000</f>
        <v>12.575499469656117</v>
      </c>
      <c r="F45" s="112">
        <f>[1]Calculations!T$64/1000000</f>
        <v>7.9369006065353762</v>
      </c>
      <c r="G45" s="113">
        <f>SUM(D45:F45)</f>
        <v>41.760394520277053</v>
      </c>
      <c r="H45" s="114"/>
      <c r="I45" s="62">
        <v>2011</v>
      </c>
      <c r="J45" s="136">
        <f>[1]Calculations!V48</f>
        <v>13.390972330763244</v>
      </c>
      <c r="K45" s="116">
        <f>([1]Calculations!R54+[1]Calculations!R59+[1]Calculations!R$64)/([1]Calculations!I54+[1]Calculations!I59+[1]Calculations!I$64)</f>
        <v>90.004118153245898</v>
      </c>
      <c r="L45" s="117"/>
      <c r="M45" s="60"/>
      <c r="N45" s="117"/>
      <c r="O45" s="117"/>
      <c r="P45" s="8"/>
    </row>
    <row r="46" spans="2:16">
      <c r="B46" s="9"/>
      <c r="C46" s="88">
        <f>[1]Calculations!T49/1000000</f>
        <v>54.727398990255928</v>
      </c>
      <c r="D46" s="110">
        <f>[1]Calculations!T55/1000000</f>
        <v>21.403812239370698</v>
      </c>
      <c r="E46" s="111">
        <f>[1]Calculations!T60/1000000</f>
        <v>11.648520170821424</v>
      </c>
      <c r="F46" s="112">
        <f>[1]Calculations!T$64/1000000</f>
        <v>7.9369006065353762</v>
      </c>
      <c r="G46" s="113">
        <f>SUM(D46:F46)</f>
        <v>40.989233016727496</v>
      </c>
      <c r="H46" s="114"/>
      <c r="I46" s="9"/>
      <c r="J46" s="115">
        <f>[1]Calculations!V49</f>
        <v>14.346843964065927</v>
      </c>
      <c r="K46" s="116">
        <f>([1]Calculations!R55+[1]Calculations!R60+[1]Calculations!R$64)/([1]Calculations!I55+[1]Calculations!I60+[1]Calculations!I$64)</f>
        <v>88.360538144828283</v>
      </c>
      <c r="L46" s="117"/>
      <c r="M46" s="60"/>
      <c r="N46" s="117"/>
      <c r="O46" s="117"/>
      <c r="P46" s="8"/>
    </row>
    <row r="47" spans="2:16">
      <c r="B47" s="38"/>
      <c r="C47" s="118">
        <f>[1]Calculations!T50/1000000</f>
        <v>52.138400501687215</v>
      </c>
      <c r="D47" s="119">
        <f>[1]Calculations!T56/1000000</f>
        <v>21.104162633053125</v>
      </c>
      <c r="E47" s="120">
        <f>[1]Calculations!T61/1000000</f>
        <v>12.851966979834883</v>
      </c>
      <c r="F47" s="121">
        <f>[1]Calculations!T$64/1000000</f>
        <v>7.9369006065353762</v>
      </c>
      <c r="G47" s="122">
        <f>SUM(D47:F47)</f>
        <v>41.89303021942338</v>
      </c>
      <c r="H47" s="114"/>
      <c r="I47" s="9"/>
      <c r="J47" s="123">
        <f>[1]Calculations!V50</f>
        <v>13.715442518214617</v>
      </c>
      <c r="K47" s="124">
        <f>([1]Calculations!R56+[1]Calculations!R61+[1]Calculations!R$64)/([1]Calculations!I56+[1]Calculations!I61+[1]Calculations!I$64)</f>
        <v>90.28680522011318</v>
      </c>
      <c r="L47" s="117"/>
      <c r="M47" s="60"/>
      <c r="N47" s="117"/>
      <c r="O47" s="117"/>
      <c r="P47" s="8"/>
    </row>
    <row r="48" spans="2:16">
      <c r="B48" s="91" t="s">
        <v>15</v>
      </c>
      <c r="C48" s="125">
        <f>AVERAGE(C45:C47)</f>
        <v>52.557914145668256</v>
      </c>
      <c r="D48" s="130"/>
      <c r="E48" s="130"/>
      <c r="F48" s="130"/>
      <c r="G48" s="126">
        <f>AVERAGE(G45:G47)</f>
        <v>41.547552585475977</v>
      </c>
      <c r="H48" s="127"/>
      <c r="I48" s="81" t="s">
        <v>16</v>
      </c>
      <c r="J48" s="128">
        <f>AVERAGE(J45:J47)</f>
        <v>13.817752937681263</v>
      </c>
      <c r="K48" s="129">
        <f>([1]Calculations!R57+[1]Calculations!R62+[1]Calculations!R$64)/([1]Calculations!I57+[1]Calculations!I62+[1]Calculations!I$64)</f>
        <v>89.550487172729106</v>
      </c>
      <c r="L48" s="130"/>
      <c r="M48" s="60"/>
      <c r="N48" s="130"/>
      <c r="O48" s="130"/>
      <c r="P48" s="8"/>
    </row>
    <row r="49" spans="2:16">
      <c r="B49" s="90"/>
      <c r="C49" s="131"/>
      <c r="D49" s="131"/>
      <c r="E49" s="131"/>
      <c r="F49" s="131"/>
      <c r="G49" s="131"/>
      <c r="H49" s="68"/>
      <c r="I49" s="90"/>
      <c r="J49" s="133"/>
      <c r="K49" s="134"/>
      <c r="L49" s="60"/>
      <c r="M49" s="60"/>
      <c r="N49" s="60"/>
      <c r="O49" s="60"/>
      <c r="P49" s="8"/>
    </row>
    <row r="50" spans="2:16">
      <c r="B50" s="92" t="s">
        <v>17</v>
      </c>
      <c r="C50" s="139">
        <f>AVERAGE(C48,C43,C38)</f>
        <v>58.084879065697741</v>
      </c>
      <c r="D50" s="140"/>
      <c r="E50" s="140"/>
      <c r="F50" s="140"/>
      <c r="G50" s="141">
        <f>AVERAGE(G48,G43,G38)</f>
        <v>39.725512940445775</v>
      </c>
      <c r="H50" s="142"/>
      <c r="I50" s="92" t="s">
        <v>18</v>
      </c>
      <c r="J50" s="139">
        <f>AVERAGE(J48,J43,J38)</f>
        <v>15.154745678311713</v>
      </c>
      <c r="K50" s="143">
        <f>AVERAGE(K48,K43,K38)</f>
        <v>84.672367936922655</v>
      </c>
      <c r="L50" s="144"/>
      <c r="M50" s="60"/>
      <c r="N50" s="144"/>
      <c r="O50" s="144"/>
      <c r="P50" s="145"/>
    </row>
    <row r="51" spans="2:16" ht="15.75" thickBot="1">
      <c r="B51" s="99"/>
      <c r="C51" s="146"/>
      <c r="D51" s="146"/>
      <c r="E51" s="146"/>
      <c r="F51" s="146"/>
      <c r="G51" s="146"/>
      <c r="H51" s="147"/>
      <c r="I51" s="99"/>
      <c r="J51" s="148"/>
      <c r="K51" s="149"/>
      <c r="L51" s="8"/>
      <c r="M51" s="60"/>
      <c r="N51" s="14"/>
      <c r="O51" s="8"/>
      <c r="P51" s="8"/>
    </row>
    <row r="52" spans="2:16">
      <c r="H52" s="8"/>
      <c r="I52" s="60"/>
      <c r="J52" s="60"/>
      <c r="K52" s="60"/>
      <c r="L52" s="8"/>
      <c r="M52" s="14"/>
      <c r="N52" s="14"/>
      <c r="O52" s="8"/>
      <c r="P52" s="8"/>
    </row>
    <row r="53" spans="2:16">
      <c r="H53" s="8"/>
      <c r="I53" s="60"/>
      <c r="J53" s="60"/>
      <c r="K53" s="60"/>
      <c r="L53" s="8"/>
      <c r="M53" s="60"/>
      <c r="N53" s="14"/>
      <c r="O53" s="8"/>
    </row>
    <row r="54" spans="2:16">
      <c r="H54" s="8"/>
      <c r="I54" s="60"/>
      <c r="J54" s="60"/>
      <c r="K54" s="60"/>
      <c r="L54" s="8"/>
      <c r="M54" s="60"/>
      <c r="N54" s="14"/>
      <c r="O54" s="8"/>
    </row>
    <row r="55" spans="2:16">
      <c r="H55" s="8"/>
      <c r="I55" s="60"/>
      <c r="J55" s="60"/>
      <c r="K55" s="60"/>
      <c r="L55" s="8"/>
      <c r="M55" s="60"/>
      <c r="N55" s="14"/>
      <c r="O55" s="8"/>
    </row>
    <row r="56" spans="2:16">
      <c r="H56" s="8"/>
      <c r="I56" s="60"/>
      <c r="J56" s="60"/>
      <c r="K56" s="60"/>
      <c r="L56" s="8"/>
      <c r="M56" s="60"/>
      <c r="N56" s="14"/>
      <c r="O56" s="8"/>
    </row>
    <row r="57" spans="2:16">
      <c r="H57" s="8"/>
      <c r="I57" s="60"/>
      <c r="J57" s="60"/>
      <c r="K57" s="60"/>
      <c r="L57" s="8"/>
      <c r="M57" s="60"/>
      <c r="N57" s="14"/>
      <c r="O57" s="8"/>
    </row>
    <row r="58" spans="2:16">
      <c r="H58" s="8"/>
      <c r="I58" s="60"/>
      <c r="J58" s="60"/>
      <c r="K58" s="60"/>
      <c r="L58" s="8"/>
      <c r="M58" s="60"/>
      <c r="N58" s="14"/>
      <c r="O58" s="8"/>
    </row>
    <row r="59" spans="2:16">
      <c r="H59" s="8"/>
      <c r="I59" s="60"/>
      <c r="J59" s="60"/>
      <c r="K59" s="60"/>
      <c r="L59" s="8"/>
      <c r="M59" s="60"/>
      <c r="N59" s="14"/>
      <c r="O59" s="8"/>
    </row>
    <row r="60" spans="2:16">
      <c r="I60" s="60"/>
      <c r="J60" s="60"/>
      <c r="K60" s="60"/>
      <c r="M60" s="60"/>
      <c r="N60" s="14"/>
    </row>
    <row r="61" spans="2:16">
      <c r="I61" s="60"/>
      <c r="J61" s="60"/>
      <c r="K61" s="60"/>
      <c r="M61" s="60"/>
      <c r="N61" s="14"/>
    </row>
    <row r="62" spans="2:16">
      <c r="I62" s="60"/>
      <c r="J62" s="60"/>
      <c r="K62" s="60"/>
      <c r="M62" s="60"/>
      <c r="N62" s="14"/>
    </row>
    <row r="63" spans="2:16">
      <c r="I63" s="60"/>
      <c r="J63" s="60"/>
      <c r="K63" s="60"/>
      <c r="M63" s="60"/>
      <c r="N63" s="14"/>
    </row>
    <row r="64" spans="2:16">
      <c r="I64" s="60"/>
      <c r="J64" s="60"/>
      <c r="K64" s="60"/>
      <c r="M64" s="60"/>
      <c r="N64" s="14"/>
    </row>
    <row r="65" spans="9:14">
      <c r="I65" s="60"/>
      <c r="J65" s="60"/>
      <c r="K65" s="60"/>
      <c r="M65" s="60"/>
      <c r="N65" s="14"/>
    </row>
    <row r="66" spans="9:14">
      <c r="I66" s="60"/>
      <c r="J66" s="60"/>
      <c r="K66" s="60"/>
      <c r="M66" s="60"/>
      <c r="N66" s="14"/>
    </row>
    <row r="67" spans="9:14">
      <c r="I67" s="14"/>
      <c r="J67" s="14"/>
      <c r="K67" s="14"/>
      <c r="M67" s="60"/>
      <c r="N67" s="14"/>
    </row>
    <row r="68" spans="9:14">
      <c r="I68" s="14"/>
      <c r="J68" s="14"/>
      <c r="K68" s="14"/>
      <c r="M68" s="60"/>
      <c r="N68" s="14"/>
    </row>
    <row r="69" spans="9:14">
      <c r="I69" s="14"/>
      <c r="J69" s="14"/>
      <c r="K69" s="14"/>
      <c r="M69" s="60"/>
      <c r="N69" s="14"/>
    </row>
    <row r="70" spans="9:14">
      <c r="I70" s="14"/>
      <c r="J70" s="14"/>
      <c r="K70" s="14"/>
      <c r="M70" s="60"/>
      <c r="N70" s="14"/>
    </row>
    <row r="71" spans="9:14">
      <c r="I71" s="14"/>
      <c r="J71" s="14"/>
      <c r="K71" s="14"/>
      <c r="M71" s="60"/>
      <c r="N71" s="14"/>
    </row>
    <row r="72" spans="9:14">
      <c r="I72" s="14"/>
      <c r="J72" s="14"/>
      <c r="K72" s="14"/>
      <c r="M72" s="60"/>
      <c r="N72" s="14"/>
    </row>
    <row r="73" spans="9:14">
      <c r="I73" s="14"/>
      <c r="J73" s="14"/>
      <c r="K73" s="14"/>
      <c r="M73" s="60"/>
      <c r="N73" s="14"/>
    </row>
    <row r="74" spans="9:14">
      <c r="I74" s="14"/>
      <c r="J74" s="14"/>
      <c r="K74" s="14"/>
      <c r="M74" s="60"/>
      <c r="N74" s="14"/>
    </row>
    <row r="75" spans="9:14">
      <c r="I75" s="14"/>
      <c r="J75" s="14"/>
      <c r="K75" s="14"/>
      <c r="M75" s="60"/>
      <c r="N75" s="14"/>
    </row>
    <row r="76" spans="9:14">
      <c r="I76" s="14"/>
      <c r="J76" s="14"/>
      <c r="K76" s="14"/>
      <c r="M76" s="60"/>
      <c r="N76" s="14"/>
    </row>
    <row r="77" spans="9:14">
      <c r="I77" s="14"/>
      <c r="J77" s="14"/>
      <c r="K77" s="14"/>
      <c r="M77" s="60"/>
      <c r="N77" s="14"/>
    </row>
    <row r="78" spans="9:14">
      <c r="I78" s="14"/>
      <c r="J78" s="14"/>
      <c r="K78" s="14"/>
      <c r="M78" s="60"/>
      <c r="N78" s="14"/>
    </row>
    <row r="79" spans="9:14">
      <c r="I79" s="14"/>
      <c r="J79" s="14"/>
      <c r="K79" s="14"/>
      <c r="M79" s="14"/>
      <c r="N79" s="14"/>
    </row>
    <row r="80" spans="9:14">
      <c r="I80" s="14"/>
      <c r="J80" s="14"/>
      <c r="K80" s="14"/>
      <c r="M80" s="14"/>
      <c r="N80" s="14"/>
    </row>
    <row r="81" spans="9:14">
      <c r="I81" s="14"/>
      <c r="J81" s="14"/>
      <c r="K81" s="14"/>
      <c r="M81" s="14"/>
      <c r="N81" s="14"/>
    </row>
    <row r="82" spans="9:14">
      <c r="I82" s="14"/>
      <c r="J82" s="14"/>
      <c r="K82" s="14"/>
      <c r="M82" s="14"/>
      <c r="N82" s="14"/>
    </row>
    <row r="83" spans="9:14">
      <c r="I83" s="14"/>
      <c r="J83" s="14"/>
      <c r="K83" s="14"/>
      <c r="M83" s="14"/>
      <c r="N83" s="14"/>
    </row>
    <row r="84" spans="9:14">
      <c r="I84" s="14"/>
      <c r="J84" s="14"/>
      <c r="K84" s="14"/>
      <c r="M84" s="14"/>
      <c r="N84" s="14"/>
    </row>
    <row r="85" spans="9:14">
      <c r="I85" s="14"/>
      <c r="J85" s="14"/>
      <c r="K85" s="14"/>
      <c r="M85" s="14"/>
      <c r="N85" s="14"/>
    </row>
    <row r="86" spans="9:14">
      <c r="I86" s="14"/>
      <c r="J86" s="14"/>
      <c r="K86" s="14"/>
      <c r="M86" s="14"/>
      <c r="N86" s="14"/>
    </row>
    <row r="87" spans="9:14">
      <c r="I87" s="14"/>
      <c r="J87" s="14"/>
      <c r="K87" s="14"/>
      <c r="M87" s="14"/>
      <c r="N87" s="14"/>
    </row>
    <row r="88" spans="9:14">
      <c r="I88" s="14"/>
      <c r="J88" s="14"/>
      <c r="K88" s="14"/>
      <c r="M88" s="14"/>
      <c r="N88" s="14"/>
    </row>
    <row r="89" spans="9:14">
      <c r="I89" s="14"/>
      <c r="J89" s="14"/>
      <c r="K89" s="14"/>
    </row>
    <row r="90" spans="9:14">
      <c r="I90" s="14"/>
      <c r="J90" s="14"/>
      <c r="K90" s="14"/>
    </row>
    <row r="91" spans="9:14">
      <c r="I91" s="14"/>
      <c r="J91" s="14"/>
      <c r="K91" s="14"/>
    </row>
    <row r="92" spans="9:14">
      <c r="I92" s="14"/>
      <c r="J92" s="14"/>
      <c r="K92" s="14"/>
    </row>
    <row r="93" spans="9:14">
      <c r="I93" s="14"/>
      <c r="J93" s="14"/>
      <c r="K93" s="14"/>
    </row>
    <row r="94" spans="9:14">
      <c r="I94" s="14"/>
      <c r="J94" s="14"/>
      <c r="K94" s="14"/>
    </row>
    <row r="95" spans="9:14">
      <c r="I95" s="14"/>
      <c r="J95" s="14"/>
      <c r="K95" s="14"/>
    </row>
    <row r="96" spans="9:14">
      <c r="I96" s="14"/>
      <c r="J96" s="14"/>
      <c r="K96" s="14"/>
    </row>
    <row r="97" spans="9:11">
      <c r="I97" s="14"/>
      <c r="J97" s="14"/>
      <c r="K97" s="14"/>
    </row>
    <row r="98" spans="9:11">
      <c r="I98" s="14"/>
      <c r="J98" s="14"/>
      <c r="K98" s="14"/>
    </row>
    <row r="99" spans="9:11">
      <c r="I99" s="14"/>
      <c r="J99" s="14"/>
      <c r="K99" s="14"/>
    </row>
    <row r="100" spans="9:11">
      <c r="I100" s="14"/>
      <c r="J100" s="14"/>
      <c r="K100" s="14"/>
    </row>
    <row r="101" spans="9:11">
      <c r="I101" s="14"/>
      <c r="J101" s="14"/>
      <c r="K101" s="14"/>
    </row>
    <row r="102" spans="9:11">
      <c r="I102" s="14"/>
      <c r="J102" s="14"/>
      <c r="K102" s="14"/>
    </row>
    <row r="103" spans="9:11">
      <c r="I103" s="14"/>
      <c r="J103" s="14"/>
      <c r="K103" s="14"/>
    </row>
    <row r="104" spans="9:11">
      <c r="I104" s="14"/>
      <c r="J104" s="14"/>
      <c r="K104" s="14"/>
    </row>
    <row r="105" spans="9:11">
      <c r="I105" s="14"/>
      <c r="J105" s="14"/>
      <c r="K105" s="14"/>
    </row>
    <row r="106" spans="9:11">
      <c r="I106" s="14"/>
      <c r="J106" s="14"/>
      <c r="K106" s="14"/>
    </row>
    <row r="107" spans="9:11">
      <c r="I107" s="14"/>
      <c r="J107" s="14"/>
      <c r="K107" s="14"/>
    </row>
    <row r="108" spans="9:11">
      <c r="I108" s="14"/>
      <c r="J108" s="14"/>
      <c r="K108" s="14"/>
    </row>
    <row r="109" spans="9:11">
      <c r="I109" s="14"/>
      <c r="J109" s="14"/>
      <c r="K109" s="14"/>
    </row>
    <row r="110" spans="9:11">
      <c r="I110" s="14"/>
      <c r="J110" s="14"/>
      <c r="K110" s="14"/>
    </row>
    <row r="111" spans="9:11">
      <c r="I111" s="14"/>
      <c r="J111" s="14"/>
      <c r="K111" s="14"/>
    </row>
    <row r="112" spans="9:11">
      <c r="I112" s="14"/>
      <c r="J112" s="14"/>
      <c r="K112" s="14"/>
    </row>
    <row r="113" spans="9:11">
      <c r="I113" s="14"/>
      <c r="J113" s="14"/>
      <c r="K113" s="14"/>
    </row>
    <row r="114" spans="9:11">
      <c r="I114" s="14"/>
      <c r="J114" s="14"/>
      <c r="K114" s="14"/>
    </row>
    <row r="115" spans="9:11">
      <c r="I115" s="14"/>
      <c r="J115" s="14"/>
      <c r="K115" s="14"/>
    </row>
    <row r="116" spans="9:11">
      <c r="I116" s="14"/>
      <c r="J116" s="14"/>
      <c r="K116" s="14"/>
    </row>
    <row r="117" spans="9:11">
      <c r="I117" s="14"/>
      <c r="J117" s="14"/>
      <c r="K117" s="14"/>
    </row>
    <row r="118" spans="9:11">
      <c r="I118" s="14"/>
      <c r="J118" s="14"/>
      <c r="K118" s="14"/>
    </row>
    <row r="119" spans="9:11">
      <c r="I119" s="14"/>
      <c r="J119" s="14"/>
      <c r="K119" s="14"/>
    </row>
    <row r="120" spans="9:11">
      <c r="I120" s="14"/>
      <c r="J120" s="14"/>
      <c r="K120" s="14"/>
    </row>
    <row r="121" spans="9:11">
      <c r="I121" s="14"/>
      <c r="J121" s="14"/>
      <c r="K121" s="14"/>
    </row>
    <row r="122" spans="9:11">
      <c r="I122" s="14"/>
      <c r="J122" s="14"/>
      <c r="K122" s="14"/>
    </row>
    <row r="123" spans="9:11">
      <c r="I123" s="14"/>
      <c r="J123" s="14"/>
      <c r="K123" s="14"/>
    </row>
    <row r="124" spans="9:11">
      <c r="I124" s="14"/>
      <c r="J124" s="14"/>
      <c r="K124" s="14"/>
    </row>
    <row r="125" spans="9:11">
      <c r="I125" s="14"/>
      <c r="J125" s="14"/>
      <c r="K125" s="14"/>
    </row>
    <row r="126" spans="9:11">
      <c r="I126" s="14"/>
      <c r="J126" s="14"/>
      <c r="K126" s="14"/>
    </row>
    <row r="127" spans="9:11">
      <c r="I127" s="14"/>
      <c r="J127" s="14"/>
      <c r="K127" s="14"/>
    </row>
    <row r="128" spans="9:11">
      <c r="I128" s="14"/>
      <c r="J128" s="14"/>
      <c r="K128" s="14"/>
    </row>
    <row r="129" spans="9:11">
      <c r="I129" s="14"/>
      <c r="J129" s="14"/>
      <c r="K129" s="14"/>
    </row>
    <row r="130" spans="9:11">
      <c r="I130" s="14"/>
      <c r="J130" s="14"/>
      <c r="K130" s="14"/>
    </row>
    <row r="131" spans="9:11">
      <c r="I131" s="14"/>
      <c r="J131" s="14"/>
      <c r="K131" s="14"/>
    </row>
    <row r="132" spans="9:11">
      <c r="I132" s="14"/>
      <c r="J132" s="14"/>
      <c r="K132" s="14"/>
    </row>
    <row r="133" spans="9:11">
      <c r="I133" s="14"/>
      <c r="J133" s="14"/>
      <c r="K133" s="14"/>
    </row>
    <row r="134" spans="9:11">
      <c r="I134" s="14"/>
      <c r="J134" s="14"/>
      <c r="K134" s="14"/>
    </row>
    <row r="135" spans="9:11">
      <c r="I135" s="14"/>
      <c r="J135" s="14"/>
      <c r="K135" s="14"/>
    </row>
    <row r="136" spans="9:11">
      <c r="I136" s="14"/>
      <c r="J136" s="14"/>
      <c r="K136" s="14"/>
    </row>
    <row r="137" spans="9:11">
      <c r="I137" s="14"/>
      <c r="J137" s="14"/>
      <c r="K137" s="14"/>
    </row>
    <row r="138" spans="9:11">
      <c r="I138" s="14"/>
      <c r="J138" s="14"/>
      <c r="K138" s="14"/>
    </row>
    <row r="139" spans="9:11">
      <c r="I139" s="14"/>
      <c r="J139" s="14"/>
      <c r="K139" s="14"/>
    </row>
    <row r="140" spans="9:11">
      <c r="I140" s="14"/>
      <c r="J140" s="14"/>
      <c r="K140" s="14"/>
    </row>
    <row r="141" spans="9:11">
      <c r="I141" s="14"/>
      <c r="J141" s="14"/>
      <c r="K141" s="14"/>
    </row>
  </sheetData>
  <mergeCells count="11">
    <mergeCell ref="I10:K10"/>
    <mergeCell ref="B31:G31"/>
    <mergeCell ref="I31:K31"/>
    <mergeCell ref="B32:G32"/>
    <mergeCell ref="I32:K32"/>
    <mergeCell ref="B2:K2"/>
    <mergeCell ref="B5:G5"/>
    <mergeCell ref="I5:K5"/>
    <mergeCell ref="B6:G6"/>
    <mergeCell ref="I6:K6"/>
    <mergeCell ref="B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TOgawa</dc:creator>
  <cp:lastModifiedBy>TOgawa</cp:lastModifiedBy>
  <dcterms:created xsi:type="dcterms:W3CDTF">2012-10-31T15:46:48Z</dcterms:created>
  <dcterms:modified xsi:type="dcterms:W3CDTF">2012-10-31T15:47:02Z</dcterms:modified>
</cp:coreProperties>
</file>