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12780" yWindow="0" windowWidth="21520" windowHeight="14580" tabRatio="500" activeTab="1"/>
  </bookViews>
  <sheets>
    <sheet name="Sheet1" sheetId="1" r:id="rId1"/>
    <sheet name="Sorted - treatment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53" i="2" l="1"/>
  <c r="L54" i="2"/>
  <c r="L55" i="2"/>
  <c r="L56" i="2"/>
  <c r="L57" i="2"/>
  <c r="L52" i="2"/>
  <c r="C48" i="2"/>
  <c r="Q53" i="2"/>
  <c r="P53" i="2"/>
  <c r="Q52" i="2"/>
  <c r="P52" i="2"/>
  <c r="Q51" i="2"/>
  <c r="P51" i="2"/>
  <c r="Q54" i="2"/>
  <c r="P54" i="2"/>
  <c r="Q55" i="2"/>
  <c r="P55" i="2"/>
  <c r="Q56" i="2"/>
  <c r="P56" i="2"/>
  <c r="K57" i="2"/>
  <c r="J57" i="2"/>
  <c r="K56" i="2"/>
  <c r="J56" i="2"/>
  <c r="K55" i="2"/>
  <c r="J55" i="2"/>
  <c r="K54" i="2"/>
  <c r="J54" i="2"/>
  <c r="K53" i="2"/>
  <c r="J53" i="2"/>
  <c r="J52" i="2"/>
  <c r="K52" i="2"/>
  <c r="C55" i="2"/>
  <c r="C56" i="2"/>
  <c r="B56" i="2"/>
  <c r="B55" i="2"/>
  <c r="C54" i="2"/>
  <c r="B54" i="2"/>
  <c r="C53" i="2"/>
  <c r="B53" i="2"/>
  <c r="C52" i="2"/>
  <c r="B52" i="2"/>
  <c r="C51" i="2"/>
  <c r="B51" i="2"/>
  <c r="Q47" i="2"/>
  <c r="M47" i="2"/>
  <c r="I47" i="2"/>
  <c r="E47" i="2"/>
  <c r="Q46" i="2"/>
  <c r="M46" i="2"/>
  <c r="I46" i="2"/>
  <c r="E46" i="2"/>
  <c r="Q45" i="2"/>
  <c r="M45" i="2"/>
  <c r="I45" i="2"/>
  <c r="E45" i="2"/>
  <c r="Q44" i="2"/>
  <c r="M44" i="2"/>
  <c r="I44" i="2"/>
  <c r="E44" i="2"/>
  <c r="Q41" i="2"/>
  <c r="Q42" i="2"/>
  <c r="Q43" i="2"/>
  <c r="R43" i="2"/>
  <c r="M43" i="2"/>
  <c r="I43" i="2"/>
  <c r="E41" i="2"/>
  <c r="E42" i="2"/>
  <c r="E43" i="2"/>
  <c r="F43" i="2"/>
  <c r="M42" i="2"/>
  <c r="I42" i="2"/>
  <c r="M41" i="2"/>
  <c r="I41" i="2"/>
  <c r="Q40" i="2"/>
  <c r="M40" i="2"/>
  <c r="I40" i="2"/>
  <c r="E40" i="2"/>
  <c r="Q39" i="2"/>
  <c r="M39" i="2"/>
  <c r="I39" i="2"/>
  <c r="E39" i="2"/>
  <c r="Q38" i="2"/>
  <c r="M38" i="2"/>
  <c r="I38" i="2"/>
  <c r="E38" i="2"/>
  <c r="Q34" i="2"/>
  <c r="Q35" i="2"/>
  <c r="Q36" i="2"/>
  <c r="Q37" i="2"/>
  <c r="R37" i="2"/>
  <c r="M37" i="2"/>
  <c r="I37" i="2"/>
  <c r="E37" i="2"/>
  <c r="M36" i="2"/>
  <c r="I36" i="2"/>
  <c r="E34" i="2"/>
  <c r="E35" i="2"/>
  <c r="E36" i="2"/>
  <c r="F36" i="2"/>
  <c r="M35" i="2"/>
  <c r="I35" i="2"/>
  <c r="M34" i="2"/>
  <c r="I34" i="2"/>
  <c r="Q33" i="2"/>
  <c r="M33" i="2"/>
  <c r="I33" i="2"/>
  <c r="E33" i="2"/>
  <c r="Q32" i="2"/>
  <c r="M32" i="2"/>
  <c r="I32" i="2"/>
  <c r="E32" i="2"/>
  <c r="Q31" i="2"/>
  <c r="M31" i="2"/>
  <c r="I31" i="2"/>
  <c r="E31" i="2"/>
  <c r="Q30" i="2"/>
  <c r="M30" i="2"/>
  <c r="I30" i="2"/>
  <c r="E27" i="2"/>
  <c r="E28" i="2"/>
  <c r="E29" i="2"/>
  <c r="E30" i="2"/>
  <c r="F30" i="2"/>
  <c r="Q29" i="2"/>
  <c r="M29" i="2"/>
  <c r="I29" i="2"/>
  <c r="Q27" i="2"/>
  <c r="Q28" i="2"/>
  <c r="R28" i="2"/>
  <c r="M28" i="2"/>
  <c r="I28" i="2"/>
  <c r="M27" i="2"/>
  <c r="I27" i="2"/>
  <c r="Q26" i="2"/>
  <c r="M26" i="2"/>
  <c r="I26" i="2"/>
  <c r="E26" i="2"/>
  <c r="Q25" i="2"/>
  <c r="M25" i="2"/>
  <c r="I25" i="2"/>
  <c r="E25" i="2"/>
  <c r="Q24" i="2"/>
  <c r="M24" i="2"/>
  <c r="I24" i="2"/>
  <c r="E24" i="2"/>
  <c r="Q23" i="2"/>
  <c r="M23" i="2"/>
  <c r="I23" i="2"/>
  <c r="E20" i="2"/>
  <c r="E21" i="2"/>
  <c r="E22" i="2"/>
  <c r="E23" i="2"/>
  <c r="F23" i="2"/>
  <c r="Q20" i="2"/>
  <c r="Q21" i="2"/>
  <c r="Q22" i="2"/>
  <c r="R22" i="2"/>
  <c r="M22" i="2"/>
  <c r="I22" i="2"/>
  <c r="M21" i="2"/>
  <c r="I21" i="2"/>
  <c r="M20" i="2"/>
  <c r="I20" i="2"/>
  <c r="Q19" i="2"/>
  <c r="M19" i="2"/>
  <c r="I19" i="2"/>
  <c r="E19" i="2"/>
  <c r="Q18" i="2"/>
  <c r="M18" i="2"/>
  <c r="I18" i="2"/>
  <c r="E18" i="2"/>
  <c r="Q17" i="2"/>
  <c r="M17" i="2"/>
  <c r="I17" i="2"/>
  <c r="E17" i="2"/>
  <c r="Q16" i="2"/>
  <c r="M16" i="2"/>
  <c r="I16" i="2"/>
  <c r="E16" i="2"/>
  <c r="Q15" i="2"/>
  <c r="M15" i="2"/>
  <c r="I15" i="2"/>
  <c r="E15" i="2"/>
  <c r="Q14" i="2"/>
  <c r="M14" i="2"/>
  <c r="I14" i="2"/>
  <c r="E14" i="2"/>
  <c r="Q13" i="2"/>
  <c r="M13" i="2"/>
  <c r="I13" i="2"/>
  <c r="E13" i="2"/>
  <c r="Q12" i="2"/>
  <c r="M12" i="2"/>
  <c r="I12" i="2"/>
  <c r="E12" i="2"/>
  <c r="Q11" i="2"/>
  <c r="M11" i="2"/>
  <c r="I11" i="2"/>
  <c r="E11" i="2"/>
  <c r="Q10" i="2"/>
  <c r="M10" i="2"/>
  <c r="I10" i="2"/>
  <c r="E10" i="2"/>
  <c r="Q5" i="2"/>
  <c r="Q6" i="2"/>
  <c r="Q7" i="2"/>
  <c r="Q8" i="2"/>
  <c r="Q9" i="2"/>
  <c r="R9" i="2"/>
  <c r="M9" i="2"/>
  <c r="I9" i="2"/>
  <c r="E9" i="2"/>
  <c r="M8" i="2"/>
  <c r="I8" i="2"/>
  <c r="E8" i="2"/>
  <c r="M7" i="2"/>
  <c r="I7" i="2"/>
  <c r="E5" i="2"/>
  <c r="E6" i="2"/>
  <c r="E7" i="2"/>
  <c r="F7" i="2"/>
  <c r="M6" i="2"/>
  <c r="I6" i="2"/>
  <c r="M5" i="2"/>
  <c r="I5" i="2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6" i="1"/>
</calcChain>
</file>

<file path=xl/sharedStrings.xml><?xml version="1.0" encoding="utf-8"?>
<sst xmlns="http://schemas.openxmlformats.org/spreadsheetml/2006/main" count="372" uniqueCount="131">
  <si>
    <t>Soil tests - CC 13/14</t>
  </si>
  <si>
    <t>Sample</t>
  </si>
  <si>
    <t>Name</t>
  </si>
  <si>
    <t>ALDE 1</t>
  </si>
  <si>
    <t>ALDE 2</t>
  </si>
  <si>
    <t>ALDE 3</t>
  </si>
  <si>
    <t>ALDE 4</t>
  </si>
  <si>
    <t>ALDE 5</t>
  </si>
  <si>
    <t>ALDE 6</t>
  </si>
  <si>
    <t>HAB 1</t>
  </si>
  <si>
    <t>HAB 2</t>
  </si>
  <si>
    <t>HAB 3</t>
  </si>
  <si>
    <t>HAB 4</t>
  </si>
  <si>
    <t>HAB 5</t>
  </si>
  <si>
    <t>ALDW 1</t>
  </si>
  <si>
    <t>ALDW 2</t>
  </si>
  <si>
    <t>ALDW 3</t>
  </si>
  <si>
    <t>ALDW 4</t>
  </si>
  <si>
    <t>ALDW 5</t>
  </si>
  <si>
    <t>ALDW 6</t>
  </si>
  <si>
    <t>OLI 1</t>
  </si>
  <si>
    <t>OLI 2</t>
  </si>
  <si>
    <t>OLI 3</t>
  </si>
  <si>
    <t>OLI 4</t>
  </si>
  <si>
    <t>OLI 5</t>
  </si>
  <si>
    <t>OLI 6</t>
  </si>
  <si>
    <t>OLI 7</t>
  </si>
  <si>
    <t>OLI 8</t>
  </si>
  <si>
    <t>OLI 9</t>
  </si>
  <si>
    <t>OLI 10</t>
  </si>
  <si>
    <t>OLI 11</t>
  </si>
  <si>
    <t>OLI 12</t>
  </si>
  <si>
    <t>2013 OM %</t>
  </si>
  <si>
    <t>2012 OM %</t>
  </si>
  <si>
    <t>Change</t>
  </si>
  <si>
    <t>change</t>
  </si>
  <si>
    <t>(ppm)</t>
  </si>
  <si>
    <t>2012 NO3-N</t>
  </si>
  <si>
    <t xml:space="preserve">2013 NO3-N </t>
  </si>
  <si>
    <t>2012 pH</t>
  </si>
  <si>
    <t>2013 pH</t>
  </si>
  <si>
    <t>384</t>
  </si>
  <si>
    <t>348</t>
  </si>
  <si>
    <t>404</t>
  </si>
  <si>
    <t>712</t>
  </si>
  <si>
    <t>464</t>
  </si>
  <si>
    <t>584</t>
  </si>
  <si>
    <t>496</t>
  </si>
  <si>
    <t>281</t>
  </si>
  <si>
    <t>442</t>
  </si>
  <si>
    <t>508</t>
  </si>
  <si>
    <t>740</t>
  </si>
  <si>
    <t>400</t>
  </si>
  <si>
    <t>752</t>
  </si>
  <si>
    <t>564</t>
  </si>
  <si>
    <t>396</t>
  </si>
  <si>
    <t>416</t>
  </si>
  <si>
    <t>480</t>
  </si>
  <si>
    <t>768</t>
  </si>
  <si>
    <t>214</t>
  </si>
  <si>
    <t>266</t>
  </si>
  <si>
    <t>428</t>
  </si>
  <si>
    <t>293</t>
  </si>
  <si>
    <t>520</t>
  </si>
  <si>
    <t>580</t>
  </si>
  <si>
    <t>552</t>
  </si>
  <si>
    <t>306</t>
  </si>
  <si>
    <t>307</t>
  </si>
  <si>
    <t>210</t>
  </si>
  <si>
    <t>270</t>
  </si>
  <si>
    <t>372</t>
  </si>
  <si>
    <t>440</t>
  </si>
  <si>
    <t>492</t>
  </si>
  <si>
    <t>500</t>
  </si>
  <si>
    <t>260</t>
  </si>
  <si>
    <t>208</t>
  </si>
  <si>
    <t>244</t>
  </si>
  <si>
    <t>420</t>
  </si>
  <si>
    <t>268</t>
  </si>
  <si>
    <t>209</t>
  </si>
  <si>
    <t>179</t>
  </si>
  <si>
    <t>180</t>
  </si>
  <si>
    <t>290</t>
  </si>
  <si>
    <t>276</t>
  </si>
  <si>
    <t>204</t>
  </si>
  <si>
    <t>194</t>
  </si>
  <si>
    <t>240</t>
  </si>
  <si>
    <t>303</t>
  </si>
  <si>
    <t>456</t>
  </si>
  <si>
    <t>246</t>
  </si>
  <si>
    <t>432</t>
  </si>
  <si>
    <t>472</t>
  </si>
  <si>
    <t>388</t>
  </si>
  <si>
    <t>308</t>
  </si>
  <si>
    <t>476</t>
  </si>
  <si>
    <t>265</t>
  </si>
  <si>
    <t>576</t>
  </si>
  <si>
    <t>540</t>
  </si>
  <si>
    <t>279</t>
  </si>
  <si>
    <t>117</t>
  </si>
  <si>
    <t>548</t>
  </si>
  <si>
    <t>556</t>
  </si>
  <si>
    <t>187</t>
  </si>
  <si>
    <t>788</t>
  </si>
  <si>
    <t>263</t>
  </si>
  <si>
    <t>264</t>
  </si>
  <si>
    <t>302</t>
  </si>
  <si>
    <t>234</t>
  </si>
  <si>
    <t>127</t>
  </si>
  <si>
    <t>190</t>
  </si>
  <si>
    <t>205</t>
  </si>
  <si>
    <t>356</t>
  </si>
  <si>
    <t>524</t>
  </si>
  <si>
    <t>197</t>
  </si>
  <si>
    <r>
      <t>2012 NH</t>
    </r>
    <r>
      <rPr>
        <b/>
        <vertAlign val="subscript"/>
        <sz val="11"/>
        <color rgb="FFFF0000"/>
        <rFont val="Arial"/>
        <family val="2"/>
      </rPr>
      <t>4</t>
    </r>
    <r>
      <rPr>
        <b/>
        <sz val="11"/>
        <color rgb="FFFF0000"/>
        <rFont val="Arial"/>
        <family val="2"/>
      </rPr>
      <t>OAc-K</t>
    </r>
  </si>
  <si>
    <r>
      <t>2013 NH</t>
    </r>
    <r>
      <rPr>
        <b/>
        <vertAlign val="subscript"/>
        <sz val="11"/>
        <color rgb="FFFF0000"/>
        <rFont val="Arial"/>
        <family val="2"/>
      </rPr>
      <t>4</t>
    </r>
    <r>
      <rPr>
        <b/>
        <sz val="11"/>
        <color rgb="FFFF0000"/>
        <rFont val="Arial"/>
        <family val="2"/>
      </rPr>
      <t>OAc-K</t>
    </r>
  </si>
  <si>
    <t>OPC</t>
  </si>
  <si>
    <t>C</t>
  </si>
  <si>
    <t>CNC</t>
  </si>
  <si>
    <t>OPNC</t>
  </si>
  <si>
    <t>RVNC</t>
  </si>
  <si>
    <t>RVC</t>
  </si>
  <si>
    <t>CC</t>
  </si>
  <si>
    <t>Treatment</t>
  </si>
  <si>
    <t>Avg. OM 2012</t>
  </si>
  <si>
    <t>Avg. OM 2013</t>
  </si>
  <si>
    <t>Avg. NO3-N 2012</t>
  </si>
  <si>
    <t>Avg. NO3-N 2013</t>
  </si>
  <si>
    <t xml:space="preserve">Treatment </t>
  </si>
  <si>
    <t>pH 2012</t>
  </si>
  <si>
    <t>pH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</si>
</sst>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 d"/>
    <numFmt numFmtId="165" formatCode="0.0"/>
  </numFmts>
  <fonts count="9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rgb="FFFF0000"/>
      <name val="Arial"/>
      <family val="2"/>
    </font>
    <font>
      <b/>
      <vertAlign val="subscript"/>
      <sz val="11"/>
      <color rgb="FFFF0000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164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5" fontId="0" fillId="0" borderId="0" xfId="0" applyNumberFormat="1"/>
    <xf numFmtId="165" fontId="3" fillId="0" borderId="0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0" fillId="0" borderId="0" xfId="0" applyNumberFormat="1"/>
    <xf numFmtId="0" fontId="6" fillId="0" borderId="0" xfId="0" applyNumberFormat="1" applyFont="1" applyAlignment="1">
      <alignment horizontal="center"/>
    </xf>
    <xf numFmtId="0" fontId="1" fillId="0" borderId="0" xfId="0" applyFont="1"/>
    <xf numFmtId="1" fontId="6" fillId="0" borderId="0" xfId="0" applyNumberFormat="1" applyFont="1" applyAlignment="1">
      <alignment horizontal="center"/>
    </xf>
    <xf numFmtId="0" fontId="8" fillId="0" borderId="0" xfId="0" applyFont="1"/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Change Soil Organic Matter Across Treatments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'Sorted - treatment'!$B$50</c:f>
              <c:strCache>
                <c:ptCount val="1"/>
                <c:pt idx="0">
                  <c:v>Avg. OM 2012</c:v>
                </c:pt>
              </c:strCache>
            </c:strRef>
          </c:tx>
          <c:invertIfNegative val="0"/>
          <c:errBars>
            <c:errBarType val="both"/>
            <c:errValType val="stdErr"/>
            <c:noEndCap val="0"/>
          </c:errBars>
          <c:cat>
            <c:strRef>
              <c:f>'Sorted - treatment'!$A$51:$A$56</c:f>
              <c:strCache>
                <c:ptCount val="6"/>
                <c:pt idx="0">
                  <c:v>C</c:v>
                </c:pt>
                <c:pt idx="1">
                  <c:v>CNC</c:v>
                </c:pt>
                <c:pt idx="2">
                  <c:v>OPC</c:v>
                </c:pt>
                <c:pt idx="3">
                  <c:v>OPNC</c:v>
                </c:pt>
                <c:pt idx="4">
                  <c:v>RVC</c:v>
                </c:pt>
                <c:pt idx="5">
                  <c:v>RVNC</c:v>
                </c:pt>
              </c:strCache>
            </c:strRef>
          </c:cat>
          <c:val>
            <c:numRef>
              <c:f>'Sorted - treatment'!$B$51:$B$56</c:f>
              <c:numCache>
                <c:formatCode>0.0</c:formatCode>
                <c:ptCount val="6"/>
                <c:pt idx="0">
                  <c:v>8.657142857142856</c:v>
                </c:pt>
                <c:pt idx="1">
                  <c:v>7.716666666666665</c:v>
                </c:pt>
                <c:pt idx="2">
                  <c:v>8.428571428571429</c:v>
                </c:pt>
                <c:pt idx="3">
                  <c:v>8.414285714285714</c:v>
                </c:pt>
                <c:pt idx="4">
                  <c:v>8.485714285714285</c:v>
                </c:pt>
                <c:pt idx="5">
                  <c:v>9.414285714285714</c:v>
                </c:pt>
              </c:numCache>
            </c:numRef>
          </c:val>
        </c:ser>
        <c:ser>
          <c:idx val="1"/>
          <c:order val="1"/>
          <c:tx>
            <c:strRef>
              <c:f>'Sorted - treatment'!$C$50</c:f>
              <c:strCache>
                <c:ptCount val="1"/>
                <c:pt idx="0">
                  <c:v>Avg. OM 2013</c:v>
                </c:pt>
              </c:strCache>
            </c:strRef>
          </c:tx>
          <c:invertIfNegative val="0"/>
          <c:errBars>
            <c:errBarType val="both"/>
            <c:errValType val="stdErr"/>
            <c:noEndCap val="0"/>
          </c:errBars>
          <c:cat>
            <c:strRef>
              <c:f>'Sorted - treatment'!$A$51:$A$56</c:f>
              <c:strCache>
                <c:ptCount val="6"/>
                <c:pt idx="0">
                  <c:v>C</c:v>
                </c:pt>
                <c:pt idx="1">
                  <c:v>CNC</c:v>
                </c:pt>
                <c:pt idx="2">
                  <c:v>OPC</c:v>
                </c:pt>
                <c:pt idx="3">
                  <c:v>OPNC</c:v>
                </c:pt>
                <c:pt idx="4">
                  <c:v>RVC</c:v>
                </c:pt>
                <c:pt idx="5">
                  <c:v>RVNC</c:v>
                </c:pt>
              </c:strCache>
            </c:strRef>
          </c:cat>
          <c:val>
            <c:numRef>
              <c:f>'Sorted - treatment'!$C$51:$C$56</c:f>
              <c:numCache>
                <c:formatCode>0.0</c:formatCode>
                <c:ptCount val="6"/>
                <c:pt idx="0">
                  <c:v>10.38571428571429</c:v>
                </c:pt>
                <c:pt idx="1">
                  <c:v>8.566666666666664</c:v>
                </c:pt>
                <c:pt idx="2">
                  <c:v>10.01666666666667</c:v>
                </c:pt>
                <c:pt idx="3">
                  <c:v>8.885714285714284</c:v>
                </c:pt>
                <c:pt idx="4">
                  <c:v>9.17142857142857</c:v>
                </c:pt>
                <c:pt idx="5">
                  <c:v>8.957142857142857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9349544"/>
        <c:axId val="2109352520"/>
      </c:barChart>
      <c:catAx>
        <c:axId val="2109349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Treatment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2109352520"/>
        <c:crosses val="autoZero"/>
        <c:auto val="1"/>
        <c:lblAlgn val="ctr"/>
        <c:lblOffset val="100"/>
        <c:noMultiLvlLbl val="0"/>
      </c:catAx>
      <c:valAx>
        <c:axId val="21093525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 Organic matter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21093495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Change Nitrate</a:t>
            </a:r>
            <a:r>
              <a:rPr lang="en-US" baseline="0"/>
              <a:t> Concentration Across Treatments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'Sorted - treatment'!$J$51</c:f>
              <c:strCache>
                <c:ptCount val="1"/>
                <c:pt idx="0">
                  <c:v>Avg. NO3-N 2012</c:v>
                </c:pt>
              </c:strCache>
            </c:strRef>
          </c:tx>
          <c:invertIfNegative val="0"/>
          <c:errBars>
            <c:errBarType val="both"/>
            <c:errValType val="stdErr"/>
            <c:noEndCap val="0"/>
          </c:errBars>
          <c:cat>
            <c:strRef>
              <c:f>'Sorted - treatment'!$I$52:$I$56</c:f>
              <c:strCache>
                <c:ptCount val="5"/>
                <c:pt idx="0">
                  <c:v>C</c:v>
                </c:pt>
                <c:pt idx="1">
                  <c:v>CNC</c:v>
                </c:pt>
                <c:pt idx="2">
                  <c:v>OPC</c:v>
                </c:pt>
                <c:pt idx="3">
                  <c:v>OPNC</c:v>
                </c:pt>
                <c:pt idx="4">
                  <c:v>RVC</c:v>
                </c:pt>
              </c:strCache>
            </c:strRef>
          </c:cat>
          <c:val>
            <c:numRef>
              <c:f>'Sorted - treatment'!$J$52:$J$56</c:f>
              <c:numCache>
                <c:formatCode>0.0</c:formatCode>
                <c:ptCount val="5"/>
                <c:pt idx="0">
                  <c:v>27.35428571428571</c:v>
                </c:pt>
                <c:pt idx="1">
                  <c:v>25.42083333333333</c:v>
                </c:pt>
                <c:pt idx="2">
                  <c:v>25.65857142857143</c:v>
                </c:pt>
                <c:pt idx="3">
                  <c:v>32.82428571428571</c:v>
                </c:pt>
                <c:pt idx="4">
                  <c:v>27.24</c:v>
                </c:pt>
              </c:numCache>
            </c:numRef>
          </c:val>
        </c:ser>
        <c:ser>
          <c:idx val="1"/>
          <c:order val="1"/>
          <c:tx>
            <c:strRef>
              <c:f>'Sorted - treatment'!$K$51</c:f>
              <c:strCache>
                <c:ptCount val="1"/>
                <c:pt idx="0">
                  <c:v>Avg. NO3-N 2013</c:v>
                </c:pt>
              </c:strCache>
            </c:strRef>
          </c:tx>
          <c:invertIfNegative val="0"/>
          <c:errBars>
            <c:errBarType val="both"/>
            <c:errValType val="stdErr"/>
            <c:noEndCap val="0"/>
          </c:errBars>
          <c:cat>
            <c:strRef>
              <c:f>'Sorted - treatment'!$I$52:$I$56</c:f>
              <c:strCache>
                <c:ptCount val="5"/>
                <c:pt idx="0">
                  <c:v>C</c:v>
                </c:pt>
                <c:pt idx="1">
                  <c:v>CNC</c:v>
                </c:pt>
                <c:pt idx="2">
                  <c:v>OPC</c:v>
                </c:pt>
                <c:pt idx="3">
                  <c:v>OPNC</c:v>
                </c:pt>
                <c:pt idx="4">
                  <c:v>RVC</c:v>
                </c:pt>
              </c:strCache>
            </c:strRef>
          </c:cat>
          <c:val>
            <c:numRef>
              <c:f>'Sorted - treatment'!$K$52:$K$56</c:f>
              <c:numCache>
                <c:formatCode>0.0</c:formatCode>
                <c:ptCount val="5"/>
                <c:pt idx="0">
                  <c:v>130.4</c:v>
                </c:pt>
                <c:pt idx="1">
                  <c:v>127.3333333333333</c:v>
                </c:pt>
                <c:pt idx="2">
                  <c:v>134.6285714285714</c:v>
                </c:pt>
                <c:pt idx="3">
                  <c:v>97.07142857142857</c:v>
                </c:pt>
                <c:pt idx="4">
                  <c:v>121.9142857142857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44851000"/>
        <c:axId val="-2144493912"/>
      </c:barChart>
      <c:catAx>
        <c:axId val="-2144851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Treatment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-2144493912"/>
        <c:crosses val="autoZero"/>
        <c:auto val="1"/>
        <c:lblAlgn val="ctr"/>
        <c:lblOffset val="100"/>
        <c:noMultiLvlLbl val="0"/>
      </c:catAx>
      <c:valAx>
        <c:axId val="-21444939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Nitrate Conc. (ppm)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-21448510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Change pH</a:t>
            </a:r>
            <a:r>
              <a:rPr lang="en-US" baseline="0"/>
              <a:t> Across Treatments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'Sorted - treatment'!$P$50</c:f>
              <c:strCache>
                <c:ptCount val="1"/>
                <c:pt idx="0">
                  <c:v>pH 2012</c:v>
                </c:pt>
              </c:strCache>
            </c:strRef>
          </c:tx>
          <c:invertIfNegative val="0"/>
          <c:errBars>
            <c:errBarType val="both"/>
            <c:errValType val="stdErr"/>
            <c:noEndCap val="0"/>
          </c:errBars>
          <c:cat>
            <c:strRef>
              <c:f>'Sorted - treatment'!$O$51:$O$56</c:f>
              <c:strCache>
                <c:ptCount val="6"/>
                <c:pt idx="0">
                  <c:v>C</c:v>
                </c:pt>
                <c:pt idx="1">
                  <c:v>CNC</c:v>
                </c:pt>
                <c:pt idx="2">
                  <c:v>OPC</c:v>
                </c:pt>
                <c:pt idx="3">
                  <c:v>OPNC</c:v>
                </c:pt>
                <c:pt idx="4">
                  <c:v>RVC</c:v>
                </c:pt>
                <c:pt idx="5">
                  <c:v>RVNC</c:v>
                </c:pt>
              </c:strCache>
            </c:strRef>
          </c:cat>
          <c:val>
            <c:numRef>
              <c:f>'Sorted - treatment'!$P$51:$P$56</c:f>
              <c:numCache>
                <c:formatCode>0.0</c:formatCode>
                <c:ptCount val="6"/>
                <c:pt idx="0">
                  <c:v>7.657142857142856</c:v>
                </c:pt>
                <c:pt idx="1">
                  <c:v>7.633333333333333</c:v>
                </c:pt>
                <c:pt idx="2">
                  <c:v>7.542857142857144</c:v>
                </c:pt>
                <c:pt idx="3">
                  <c:v>7.542857142857144</c:v>
                </c:pt>
                <c:pt idx="4">
                  <c:v>7.657142857142856</c:v>
                </c:pt>
                <c:pt idx="5">
                  <c:v>7.57142857142857</c:v>
                </c:pt>
              </c:numCache>
            </c:numRef>
          </c:val>
        </c:ser>
        <c:ser>
          <c:idx val="1"/>
          <c:order val="1"/>
          <c:tx>
            <c:strRef>
              <c:f>'Sorted - treatment'!$Q$50</c:f>
              <c:strCache>
                <c:ptCount val="1"/>
                <c:pt idx="0">
                  <c:v>pH 2013</c:v>
                </c:pt>
              </c:strCache>
            </c:strRef>
          </c:tx>
          <c:invertIfNegative val="0"/>
          <c:errBars>
            <c:errBarType val="both"/>
            <c:errValType val="stdErr"/>
            <c:noEndCap val="0"/>
          </c:errBars>
          <c:cat>
            <c:strRef>
              <c:f>'Sorted - treatment'!$O$51:$O$56</c:f>
              <c:strCache>
                <c:ptCount val="6"/>
                <c:pt idx="0">
                  <c:v>C</c:v>
                </c:pt>
                <c:pt idx="1">
                  <c:v>CNC</c:v>
                </c:pt>
                <c:pt idx="2">
                  <c:v>OPC</c:v>
                </c:pt>
                <c:pt idx="3">
                  <c:v>OPNC</c:v>
                </c:pt>
                <c:pt idx="4">
                  <c:v>RVC</c:v>
                </c:pt>
                <c:pt idx="5">
                  <c:v>RVNC</c:v>
                </c:pt>
              </c:strCache>
            </c:strRef>
          </c:cat>
          <c:val>
            <c:numRef>
              <c:f>'Sorted - treatment'!$Q$51:$Q$56</c:f>
              <c:numCache>
                <c:formatCode>0.0</c:formatCode>
                <c:ptCount val="6"/>
                <c:pt idx="0">
                  <c:v>7.128571428571427</c:v>
                </c:pt>
                <c:pt idx="1">
                  <c:v>7.066666666666666</c:v>
                </c:pt>
                <c:pt idx="2">
                  <c:v>7.142857142857143</c:v>
                </c:pt>
                <c:pt idx="3">
                  <c:v>7.228571428571429</c:v>
                </c:pt>
                <c:pt idx="4">
                  <c:v>7.157142857142858</c:v>
                </c:pt>
                <c:pt idx="5">
                  <c:v>7.100000000000001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7830920"/>
        <c:axId val="-2145188936"/>
      </c:barChart>
      <c:catAx>
        <c:axId val="2107830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Treatment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-2145188936"/>
        <c:crosses val="autoZero"/>
        <c:auto val="1"/>
        <c:lblAlgn val="ctr"/>
        <c:lblOffset val="100"/>
        <c:noMultiLvlLbl val="0"/>
      </c:catAx>
      <c:valAx>
        <c:axId val="-2145188936"/>
        <c:scaling>
          <c:orientation val="minMax"/>
        </c:scaling>
        <c:delete val="0"/>
        <c:axPos val="l"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pH level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21078309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58</xdr:row>
      <xdr:rowOff>12700</xdr:rowOff>
    </xdr:from>
    <xdr:to>
      <xdr:col>6</xdr:col>
      <xdr:colOff>800100</xdr:colOff>
      <xdr:row>79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431800</xdr:colOff>
      <xdr:row>59</xdr:row>
      <xdr:rowOff>184150</xdr:rowOff>
    </xdr:from>
    <xdr:to>
      <xdr:col>13</xdr:col>
      <xdr:colOff>50800</xdr:colOff>
      <xdr:row>74</xdr:row>
      <xdr:rowOff>69850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450850</xdr:colOff>
      <xdr:row>58</xdr:row>
      <xdr:rowOff>177800</xdr:rowOff>
    </xdr:from>
    <xdr:to>
      <xdr:col>19</xdr:col>
      <xdr:colOff>69850</xdr:colOff>
      <xdr:row>73</xdr:row>
      <xdr:rowOff>63500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workbookViewId="0">
      <selection activeCell="B49" sqref="B49"/>
    </sheetView>
  </sheetViews>
  <sheetFormatPr baseColWidth="10" defaultRowHeight="15" x14ac:dyDescent="0"/>
  <cols>
    <col min="6" max="6" width="11.1640625" customWidth="1"/>
    <col min="7" max="7" width="17.1640625" customWidth="1"/>
    <col min="8" max="8" width="16" customWidth="1"/>
  </cols>
  <sheetData>
    <row r="1" spans="1:17">
      <c r="B1" t="s">
        <v>0</v>
      </c>
    </row>
    <row r="3" spans="1:17">
      <c r="A3" s="11" t="s">
        <v>1</v>
      </c>
      <c r="C3" s="12" t="s">
        <v>33</v>
      </c>
      <c r="D3" s="12" t="s">
        <v>32</v>
      </c>
      <c r="E3" s="12" t="s">
        <v>34</v>
      </c>
      <c r="F3" s="12"/>
      <c r="G3" s="12" t="s">
        <v>37</v>
      </c>
      <c r="H3" s="12" t="s">
        <v>38</v>
      </c>
      <c r="I3" s="12" t="s">
        <v>35</v>
      </c>
      <c r="J3" s="12"/>
      <c r="K3" s="13" t="s">
        <v>114</v>
      </c>
      <c r="L3" s="13" t="s">
        <v>115</v>
      </c>
      <c r="M3" s="12" t="s">
        <v>35</v>
      </c>
      <c r="N3" s="12"/>
      <c r="O3" s="12" t="s">
        <v>39</v>
      </c>
      <c r="P3" s="12" t="s">
        <v>40</v>
      </c>
      <c r="Q3" s="12" t="s">
        <v>35</v>
      </c>
    </row>
    <row r="4" spans="1:17">
      <c r="A4" s="11" t="s">
        <v>2</v>
      </c>
      <c r="C4" s="12"/>
      <c r="D4" s="12"/>
      <c r="E4" s="12"/>
      <c r="F4" s="12"/>
      <c r="G4" s="12" t="s">
        <v>36</v>
      </c>
      <c r="H4" s="12" t="s">
        <v>36</v>
      </c>
      <c r="I4" s="12"/>
      <c r="J4" s="12"/>
      <c r="K4" s="12" t="s">
        <v>36</v>
      </c>
      <c r="L4" s="12" t="s">
        <v>36</v>
      </c>
      <c r="M4" s="12"/>
      <c r="N4" s="12"/>
      <c r="O4" s="12"/>
      <c r="P4" s="12"/>
      <c r="Q4" s="12"/>
    </row>
    <row r="5" spans="1:17">
      <c r="A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17">
      <c r="A6" s="1">
        <v>40969</v>
      </c>
      <c r="B6" t="s">
        <v>116</v>
      </c>
      <c r="C6" s="3">
        <v>4.0999999999999996</v>
      </c>
      <c r="D6" s="4">
        <v>3.3</v>
      </c>
      <c r="E6" s="5">
        <f>D6-C6</f>
        <v>-0.79999999999999982</v>
      </c>
      <c r="G6" s="6">
        <v>10.41</v>
      </c>
      <c r="H6" s="4">
        <v>58.8</v>
      </c>
      <c r="I6" s="5">
        <f>H6-G6</f>
        <v>48.39</v>
      </c>
      <c r="K6" s="7" t="s">
        <v>77</v>
      </c>
      <c r="L6" s="7" t="s">
        <v>74</v>
      </c>
      <c r="M6" s="10">
        <f>L6-K6</f>
        <v>-160</v>
      </c>
      <c r="O6" s="3">
        <v>7.7</v>
      </c>
      <c r="P6" s="4">
        <v>7.3</v>
      </c>
      <c r="Q6" s="5">
        <f>P6-O6</f>
        <v>-0.40000000000000036</v>
      </c>
    </row>
    <row r="7" spans="1:17">
      <c r="A7" s="1">
        <v>40970</v>
      </c>
      <c r="B7" t="s">
        <v>117</v>
      </c>
      <c r="C7" s="3">
        <v>4.4000000000000004</v>
      </c>
      <c r="D7" s="4">
        <v>6.7</v>
      </c>
      <c r="E7" s="5">
        <f t="shared" ref="E7:E48" si="0">D7-C7</f>
        <v>2.2999999999999998</v>
      </c>
      <c r="G7" s="6">
        <v>21</v>
      </c>
      <c r="H7" s="4">
        <v>96.8</v>
      </c>
      <c r="I7" s="5">
        <f t="shared" ref="I7:I48" si="1">H7-G7</f>
        <v>75.8</v>
      </c>
      <c r="K7" s="8">
        <v>348</v>
      </c>
      <c r="L7" s="7" t="s">
        <v>63</v>
      </c>
      <c r="M7" s="10">
        <f t="shared" ref="M7:M48" si="2">L7-K7</f>
        <v>172</v>
      </c>
      <c r="O7" s="4">
        <v>7.6</v>
      </c>
      <c r="P7" s="4">
        <v>7.1</v>
      </c>
      <c r="Q7" s="5">
        <f t="shared" ref="Q7:Q48" si="3">P7-O7</f>
        <v>-0.5</v>
      </c>
    </row>
    <row r="8" spans="1:17">
      <c r="A8" s="1">
        <v>40971</v>
      </c>
      <c r="B8" t="s">
        <v>118</v>
      </c>
      <c r="C8" s="3">
        <v>3.7</v>
      </c>
      <c r="D8" s="4">
        <v>4</v>
      </c>
      <c r="E8" s="5">
        <f t="shared" si="0"/>
        <v>0.29999999999999982</v>
      </c>
      <c r="G8" s="6">
        <v>5.82</v>
      </c>
      <c r="H8" s="4">
        <v>120.3</v>
      </c>
      <c r="I8" s="5">
        <f t="shared" si="1"/>
        <v>114.47999999999999</v>
      </c>
      <c r="K8" s="8">
        <v>320</v>
      </c>
      <c r="L8" s="7" t="s">
        <v>75</v>
      </c>
      <c r="M8" s="10">
        <f t="shared" si="2"/>
        <v>-112</v>
      </c>
      <c r="O8" s="4">
        <v>7.8</v>
      </c>
      <c r="P8" s="4">
        <v>7.1</v>
      </c>
      <c r="Q8" s="5">
        <f t="shared" si="3"/>
        <v>-0.70000000000000018</v>
      </c>
    </row>
    <row r="9" spans="1:17">
      <c r="A9" s="1">
        <v>40972</v>
      </c>
      <c r="B9" t="s">
        <v>117</v>
      </c>
      <c r="C9" s="3">
        <v>4.5999999999999996</v>
      </c>
      <c r="D9" s="4">
        <v>3.7</v>
      </c>
      <c r="E9" s="5">
        <f t="shared" si="0"/>
        <v>-0.89999999999999947</v>
      </c>
      <c r="G9" s="6">
        <v>9.93</v>
      </c>
      <c r="H9" s="4">
        <v>60.9</v>
      </c>
      <c r="I9" s="5">
        <f t="shared" si="1"/>
        <v>50.97</v>
      </c>
      <c r="K9" s="8">
        <v>524</v>
      </c>
      <c r="L9" s="7" t="s">
        <v>76</v>
      </c>
      <c r="M9" s="10">
        <f t="shared" si="2"/>
        <v>-280</v>
      </c>
      <c r="O9" s="4">
        <v>7.7</v>
      </c>
      <c r="P9" s="4">
        <v>7.4</v>
      </c>
      <c r="Q9" s="5">
        <f t="shared" si="3"/>
        <v>-0.29999999999999982</v>
      </c>
    </row>
    <row r="10" spans="1:17">
      <c r="A10" s="1">
        <v>40973</v>
      </c>
      <c r="B10" t="s">
        <v>119</v>
      </c>
      <c r="C10" s="3">
        <v>4.3</v>
      </c>
      <c r="D10" s="4">
        <v>9.4</v>
      </c>
      <c r="E10" s="5">
        <f t="shared" si="0"/>
        <v>5.1000000000000005</v>
      </c>
      <c r="G10" s="6">
        <v>27</v>
      </c>
      <c r="H10" s="4">
        <v>81.5</v>
      </c>
      <c r="I10" s="5">
        <f t="shared" si="1"/>
        <v>54.5</v>
      </c>
      <c r="K10" s="8">
        <v>316</v>
      </c>
      <c r="L10" s="7" t="s">
        <v>77</v>
      </c>
      <c r="M10" s="10">
        <f t="shared" si="2"/>
        <v>104</v>
      </c>
      <c r="O10" s="4">
        <v>7.5</v>
      </c>
      <c r="P10" s="4">
        <v>7.2</v>
      </c>
      <c r="Q10" s="5">
        <f t="shared" si="3"/>
        <v>-0.29999999999999982</v>
      </c>
    </row>
    <row r="11" spans="1:17">
      <c r="A11" s="1">
        <v>40974</v>
      </c>
      <c r="B11" t="s">
        <v>120</v>
      </c>
      <c r="C11" s="3">
        <v>5</v>
      </c>
      <c r="D11" s="4">
        <v>6.6</v>
      </c>
      <c r="E11" s="5">
        <f t="shared" si="0"/>
        <v>1.5999999999999996</v>
      </c>
      <c r="G11" s="6">
        <v>11.655000000000001</v>
      </c>
      <c r="H11" s="4">
        <v>109.2</v>
      </c>
      <c r="I11" s="5">
        <f t="shared" si="1"/>
        <v>97.545000000000002</v>
      </c>
      <c r="K11" s="8">
        <v>332</v>
      </c>
      <c r="L11" s="7" t="s">
        <v>78</v>
      </c>
      <c r="M11" s="10">
        <f t="shared" si="2"/>
        <v>-64</v>
      </c>
      <c r="O11" s="4">
        <v>7.8</v>
      </c>
      <c r="P11" s="4">
        <v>7</v>
      </c>
      <c r="Q11" s="5">
        <f t="shared" si="3"/>
        <v>-0.79999999999999982</v>
      </c>
    </row>
    <row r="12" spans="1:17">
      <c r="A12" s="1">
        <v>40975</v>
      </c>
      <c r="B12" t="s">
        <v>121</v>
      </c>
      <c r="C12" s="3">
        <v>4.7</v>
      </c>
      <c r="D12" s="4">
        <v>4.0999999999999996</v>
      </c>
      <c r="E12" s="5">
        <f t="shared" si="0"/>
        <v>-0.60000000000000053</v>
      </c>
      <c r="G12" s="6">
        <v>8.6849999999999987</v>
      </c>
      <c r="H12" s="4">
        <v>73.8</v>
      </c>
      <c r="I12" s="5">
        <f t="shared" si="1"/>
        <v>65.114999999999995</v>
      </c>
      <c r="K12" s="9" t="s">
        <v>41</v>
      </c>
      <c r="L12" s="7" t="s">
        <v>79</v>
      </c>
      <c r="M12" s="10">
        <f t="shared" si="2"/>
        <v>-175</v>
      </c>
      <c r="O12" s="4">
        <v>7.7</v>
      </c>
      <c r="P12" s="4">
        <v>7.2</v>
      </c>
      <c r="Q12" s="5">
        <f t="shared" si="3"/>
        <v>-0.5</v>
      </c>
    </row>
    <row r="13" spans="1:17">
      <c r="A13" s="1">
        <v>40976</v>
      </c>
      <c r="B13" t="s">
        <v>121</v>
      </c>
      <c r="C13" s="3">
        <v>5.7</v>
      </c>
      <c r="D13" s="4">
        <v>3.5</v>
      </c>
      <c r="E13" s="5">
        <f t="shared" si="0"/>
        <v>-2.2000000000000002</v>
      </c>
      <c r="G13" s="6">
        <v>9.3450000000000006</v>
      </c>
      <c r="H13" s="4">
        <v>61.4</v>
      </c>
      <c r="I13" s="5">
        <f t="shared" si="1"/>
        <v>52.055</v>
      </c>
      <c r="K13" s="9" t="s">
        <v>42</v>
      </c>
      <c r="L13" s="7" t="s">
        <v>80</v>
      </c>
      <c r="M13" s="10">
        <f t="shared" si="2"/>
        <v>-169</v>
      </c>
      <c r="O13" s="4">
        <v>7.7</v>
      </c>
      <c r="P13" s="4">
        <v>7.3</v>
      </c>
      <c r="Q13" s="5">
        <f t="shared" si="3"/>
        <v>-0.40000000000000036</v>
      </c>
    </row>
    <row r="14" spans="1:17">
      <c r="A14" s="1">
        <v>40977</v>
      </c>
      <c r="B14" t="s">
        <v>119</v>
      </c>
      <c r="C14" s="4">
        <v>4.0999999999999996</v>
      </c>
      <c r="D14" s="4">
        <v>4.4000000000000004</v>
      </c>
      <c r="E14" s="5">
        <f t="shared" si="0"/>
        <v>0.30000000000000071</v>
      </c>
      <c r="G14" s="6">
        <v>12.42</v>
      </c>
      <c r="H14" s="4">
        <v>60</v>
      </c>
      <c r="I14" s="5">
        <f t="shared" si="1"/>
        <v>47.58</v>
      </c>
      <c r="K14" s="9" t="s">
        <v>43</v>
      </c>
      <c r="L14" s="7" t="s">
        <v>81</v>
      </c>
      <c r="M14" s="10">
        <f t="shared" si="2"/>
        <v>-224</v>
      </c>
      <c r="O14" s="4">
        <v>7.6</v>
      </c>
      <c r="P14" s="4">
        <v>7.3</v>
      </c>
      <c r="Q14" s="5">
        <f t="shared" si="3"/>
        <v>-0.29999999999999982</v>
      </c>
    </row>
    <row r="15" spans="1:17">
      <c r="A15" s="1">
        <v>40978</v>
      </c>
      <c r="B15" t="s">
        <v>118</v>
      </c>
      <c r="C15" s="4">
        <v>3.9</v>
      </c>
      <c r="D15" s="4">
        <v>5.9</v>
      </c>
      <c r="E15" s="5">
        <f t="shared" si="0"/>
        <v>2.0000000000000004</v>
      </c>
      <c r="G15" s="6">
        <v>6.5549999999999997</v>
      </c>
      <c r="H15" s="4">
        <v>138.69999999999999</v>
      </c>
      <c r="I15" s="5">
        <f t="shared" si="1"/>
        <v>132.14499999999998</v>
      </c>
      <c r="K15" s="9" t="s">
        <v>44</v>
      </c>
      <c r="L15" s="7" t="s">
        <v>82</v>
      </c>
      <c r="M15" s="10">
        <f t="shared" si="2"/>
        <v>-422</v>
      </c>
      <c r="O15" s="4">
        <v>7.8</v>
      </c>
      <c r="P15" s="4">
        <v>6.9</v>
      </c>
      <c r="Q15" s="5">
        <f t="shared" si="3"/>
        <v>-0.89999999999999947</v>
      </c>
    </row>
    <row r="16" spans="1:17">
      <c r="A16" s="1">
        <v>40979</v>
      </c>
      <c r="B16" t="s">
        <v>116</v>
      </c>
      <c r="C16" s="4">
        <v>5.3</v>
      </c>
      <c r="D16" s="4">
        <v>4.2</v>
      </c>
      <c r="E16" s="5">
        <f t="shared" si="0"/>
        <v>-1.0999999999999996</v>
      </c>
      <c r="G16" s="6">
        <v>21.599999999999998</v>
      </c>
      <c r="H16" s="4">
        <v>97.8</v>
      </c>
      <c r="I16" s="5">
        <f t="shared" si="1"/>
        <v>76.2</v>
      </c>
      <c r="K16" s="9" t="s">
        <v>45</v>
      </c>
      <c r="L16" s="7" t="s">
        <v>83</v>
      </c>
      <c r="M16" s="10">
        <f t="shared" si="2"/>
        <v>-188</v>
      </c>
      <c r="O16" s="4">
        <v>7.6</v>
      </c>
      <c r="P16" s="4">
        <v>7.1</v>
      </c>
      <c r="Q16" s="5">
        <f t="shared" si="3"/>
        <v>-0.5</v>
      </c>
    </row>
    <row r="17" spans="1:17">
      <c r="A17" s="1">
        <v>40980</v>
      </c>
      <c r="B17" t="s">
        <v>122</v>
      </c>
      <c r="C17" s="4">
        <v>10</v>
      </c>
      <c r="D17" s="4">
        <v>4.3</v>
      </c>
      <c r="E17" s="5">
        <f t="shared" si="0"/>
        <v>-5.7</v>
      </c>
      <c r="G17" s="6">
        <v>11.715</v>
      </c>
      <c r="H17" s="4">
        <v>97.2</v>
      </c>
      <c r="I17" s="5">
        <f t="shared" si="1"/>
        <v>85.484999999999999</v>
      </c>
      <c r="K17" s="9" t="s">
        <v>46</v>
      </c>
      <c r="L17" s="7" t="s">
        <v>84</v>
      </c>
      <c r="M17" s="10">
        <f t="shared" si="2"/>
        <v>-380</v>
      </c>
      <c r="O17" s="4">
        <v>7.6</v>
      </c>
      <c r="P17" s="4">
        <v>6.8</v>
      </c>
      <c r="Q17" s="5">
        <f t="shared" si="3"/>
        <v>-0.79999999999999982</v>
      </c>
    </row>
    <row r="18" spans="1:17">
      <c r="A18" s="1">
        <v>40981</v>
      </c>
      <c r="B18" t="s">
        <v>120</v>
      </c>
      <c r="C18" s="4">
        <v>5.4</v>
      </c>
      <c r="D18" s="4">
        <v>4.7</v>
      </c>
      <c r="E18" s="5">
        <f t="shared" si="0"/>
        <v>-0.70000000000000018</v>
      </c>
      <c r="G18" s="6">
        <v>12.629999999999999</v>
      </c>
      <c r="H18" s="4">
        <v>68.8</v>
      </c>
      <c r="I18" s="5">
        <f t="shared" si="1"/>
        <v>56.17</v>
      </c>
      <c r="K18" s="9" t="s">
        <v>47</v>
      </c>
      <c r="L18" s="7" t="s">
        <v>85</v>
      </c>
      <c r="M18" s="10">
        <f t="shared" si="2"/>
        <v>-302</v>
      </c>
      <c r="O18" s="4">
        <v>7.7</v>
      </c>
      <c r="P18" s="4">
        <v>7.2</v>
      </c>
      <c r="Q18" s="5">
        <f t="shared" si="3"/>
        <v>-0.5</v>
      </c>
    </row>
    <row r="19" spans="1:17">
      <c r="A19" s="1">
        <v>40982</v>
      </c>
      <c r="B19" t="s">
        <v>122</v>
      </c>
      <c r="C19" s="4">
        <v>3.5</v>
      </c>
      <c r="D19" s="4">
        <v>4</v>
      </c>
      <c r="E19" s="5">
        <f t="shared" si="0"/>
        <v>0.5</v>
      </c>
      <c r="G19" s="6">
        <v>5.3549999999999995</v>
      </c>
      <c r="H19" s="4">
        <v>69.2</v>
      </c>
      <c r="I19" s="5">
        <f t="shared" si="1"/>
        <v>63.845000000000006</v>
      </c>
      <c r="K19" s="9" t="s">
        <v>48</v>
      </c>
      <c r="L19" s="7" t="s">
        <v>86</v>
      </c>
      <c r="M19" s="10">
        <f t="shared" si="2"/>
        <v>-41</v>
      </c>
      <c r="O19" s="4">
        <v>7.7</v>
      </c>
      <c r="P19" s="4">
        <v>7.2</v>
      </c>
      <c r="Q19" s="5">
        <f t="shared" si="3"/>
        <v>-0.5</v>
      </c>
    </row>
    <row r="20" spans="1:17">
      <c r="A20" s="2" t="s">
        <v>3</v>
      </c>
      <c r="B20" t="s">
        <v>119</v>
      </c>
      <c r="C20" s="4">
        <v>9</v>
      </c>
      <c r="D20" s="4">
        <v>7.9</v>
      </c>
      <c r="E20" s="5">
        <f t="shared" si="0"/>
        <v>-1.0999999999999996</v>
      </c>
      <c r="G20" s="6">
        <v>43.5</v>
      </c>
      <c r="H20" s="4">
        <v>129</v>
      </c>
      <c r="I20" s="5">
        <f t="shared" si="1"/>
        <v>85.5</v>
      </c>
      <c r="K20" s="9" t="s">
        <v>49</v>
      </c>
      <c r="L20" s="7" t="s">
        <v>87</v>
      </c>
      <c r="M20" s="10">
        <f t="shared" si="2"/>
        <v>-139</v>
      </c>
      <c r="O20" s="4">
        <v>7.5</v>
      </c>
      <c r="P20" s="4">
        <v>7</v>
      </c>
      <c r="Q20" s="5">
        <f t="shared" si="3"/>
        <v>-0.5</v>
      </c>
    </row>
    <row r="21" spans="1:17">
      <c r="A21" s="2" t="s">
        <v>4</v>
      </c>
      <c r="B21" t="s">
        <v>121</v>
      </c>
      <c r="C21" s="4">
        <v>9.3000000000000007</v>
      </c>
      <c r="D21" s="4">
        <v>9.8000000000000007</v>
      </c>
      <c r="E21" s="5">
        <f t="shared" si="0"/>
        <v>0.5</v>
      </c>
      <c r="G21" s="6">
        <v>54.75</v>
      </c>
      <c r="H21" s="4">
        <v>121.6</v>
      </c>
      <c r="I21" s="5">
        <f t="shared" si="1"/>
        <v>66.849999999999994</v>
      </c>
      <c r="K21" s="9" t="s">
        <v>50</v>
      </c>
      <c r="L21" s="7" t="s">
        <v>88</v>
      </c>
      <c r="M21" s="10">
        <f t="shared" si="2"/>
        <v>-52</v>
      </c>
      <c r="O21" s="4">
        <v>7.5</v>
      </c>
      <c r="P21" s="4">
        <v>7</v>
      </c>
      <c r="Q21" s="5">
        <f t="shared" si="3"/>
        <v>-0.5</v>
      </c>
    </row>
    <row r="22" spans="1:17">
      <c r="A22" s="2" t="s">
        <v>5</v>
      </c>
      <c r="B22" t="s">
        <v>118</v>
      </c>
      <c r="C22" s="4">
        <v>10.6</v>
      </c>
      <c r="D22" s="4">
        <v>8.5</v>
      </c>
      <c r="E22" s="5">
        <f t="shared" si="0"/>
        <v>-2.0999999999999996</v>
      </c>
      <c r="G22" s="6">
        <v>26.3</v>
      </c>
      <c r="H22" s="4">
        <v>102</v>
      </c>
      <c r="I22" s="5">
        <f t="shared" si="1"/>
        <v>75.7</v>
      </c>
      <c r="K22" s="9" t="s">
        <v>51</v>
      </c>
      <c r="L22" s="7" t="s">
        <v>89</v>
      </c>
      <c r="M22" s="10">
        <f t="shared" si="2"/>
        <v>-494</v>
      </c>
      <c r="O22" s="4">
        <v>7.5</v>
      </c>
      <c r="P22" s="4">
        <v>7.1</v>
      </c>
      <c r="Q22" s="5">
        <f t="shared" si="3"/>
        <v>-0.40000000000000036</v>
      </c>
    </row>
    <row r="23" spans="1:17">
      <c r="A23" s="2" t="s">
        <v>6</v>
      </c>
      <c r="B23" t="s">
        <v>120</v>
      </c>
      <c r="C23" s="4">
        <v>10.4</v>
      </c>
      <c r="D23" s="4">
        <v>10.8</v>
      </c>
      <c r="E23" s="5">
        <f t="shared" si="0"/>
        <v>0.40000000000000036</v>
      </c>
      <c r="G23" s="6">
        <v>27.3</v>
      </c>
      <c r="H23" s="4">
        <v>173.2</v>
      </c>
      <c r="I23" s="5">
        <f t="shared" si="1"/>
        <v>145.89999999999998</v>
      </c>
      <c r="K23" s="9" t="s">
        <v>52</v>
      </c>
      <c r="L23" s="7" t="s">
        <v>90</v>
      </c>
      <c r="M23" s="10">
        <f t="shared" si="2"/>
        <v>32</v>
      </c>
      <c r="O23" s="4">
        <v>7.3</v>
      </c>
      <c r="P23" s="4">
        <v>6.9</v>
      </c>
      <c r="Q23" s="5">
        <f t="shared" si="3"/>
        <v>-0.39999999999999947</v>
      </c>
    </row>
    <row r="24" spans="1:17">
      <c r="A24" s="2" t="s">
        <v>7</v>
      </c>
      <c r="B24" t="s">
        <v>117</v>
      </c>
      <c r="C24" s="4">
        <v>12.1</v>
      </c>
      <c r="D24" s="4">
        <v>17.8</v>
      </c>
      <c r="E24" s="5">
        <f t="shared" si="0"/>
        <v>5.7000000000000011</v>
      </c>
      <c r="G24" s="6">
        <v>53.4</v>
      </c>
      <c r="H24" s="4">
        <v>201.6</v>
      </c>
      <c r="I24" s="5">
        <f t="shared" si="1"/>
        <v>148.19999999999999</v>
      </c>
      <c r="K24" s="9" t="s">
        <v>53</v>
      </c>
      <c r="L24" s="7" t="s">
        <v>91</v>
      </c>
      <c r="M24" s="10">
        <f t="shared" si="2"/>
        <v>-280</v>
      </c>
      <c r="O24" s="4">
        <v>7.5</v>
      </c>
      <c r="P24" s="4">
        <v>6.9</v>
      </c>
      <c r="Q24" s="5">
        <f t="shared" si="3"/>
        <v>-0.59999999999999964</v>
      </c>
    </row>
    <row r="25" spans="1:17">
      <c r="A25" s="2" t="s">
        <v>8</v>
      </c>
      <c r="B25" t="s">
        <v>116</v>
      </c>
      <c r="C25" s="4">
        <v>12.2</v>
      </c>
      <c r="D25" s="4">
        <v>11.6</v>
      </c>
      <c r="E25" s="5">
        <f t="shared" si="0"/>
        <v>-0.59999999999999964</v>
      </c>
      <c r="G25" s="6">
        <v>27.150000000000002</v>
      </c>
      <c r="H25" s="4">
        <v>208.4</v>
      </c>
      <c r="I25" s="5">
        <f t="shared" si="1"/>
        <v>181.25</v>
      </c>
      <c r="K25" s="9" t="s">
        <v>54</v>
      </c>
      <c r="L25" s="7" t="s">
        <v>92</v>
      </c>
      <c r="M25" s="10">
        <f t="shared" si="2"/>
        <v>-176</v>
      </c>
      <c r="O25" s="4">
        <v>7.5</v>
      </c>
      <c r="P25" s="4">
        <v>6.9</v>
      </c>
      <c r="Q25" s="5">
        <f t="shared" si="3"/>
        <v>-0.59999999999999964</v>
      </c>
    </row>
    <row r="26" spans="1:17">
      <c r="A26" s="2" t="s">
        <v>14</v>
      </c>
      <c r="B26" t="s">
        <v>118</v>
      </c>
      <c r="C26" s="4">
        <v>8.5</v>
      </c>
      <c r="D26" s="4">
        <v>7.9</v>
      </c>
      <c r="E26" s="5">
        <f t="shared" si="0"/>
        <v>-0.59999999999999964</v>
      </c>
      <c r="G26" s="6">
        <v>22.95</v>
      </c>
      <c r="H26" s="4">
        <v>109.8</v>
      </c>
      <c r="I26" s="5">
        <f t="shared" si="1"/>
        <v>86.85</v>
      </c>
      <c r="K26" s="9" t="s">
        <v>55</v>
      </c>
      <c r="L26" s="7" t="s">
        <v>93</v>
      </c>
      <c r="M26" s="10">
        <f t="shared" si="2"/>
        <v>-88</v>
      </c>
      <c r="O26" s="4">
        <v>7.5</v>
      </c>
      <c r="P26" s="4">
        <v>6.9</v>
      </c>
      <c r="Q26" s="5">
        <f t="shared" si="3"/>
        <v>-0.59999999999999964</v>
      </c>
    </row>
    <row r="27" spans="1:17">
      <c r="A27" s="2" t="s">
        <v>15</v>
      </c>
      <c r="B27" t="s">
        <v>116</v>
      </c>
      <c r="C27" s="4">
        <v>12.7</v>
      </c>
      <c r="D27" s="4">
        <v>14.4</v>
      </c>
      <c r="E27" s="5">
        <f t="shared" si="0"/>
        <v>1.7000000000000011</v>
      </c>
      <c r="G27" s="6">
        <v>30.15</v>
      </c>
      <c r="H27" s="4">
        <v>266.39999999999998</v>
      </c>
      <c r="I27" s="5">
        <f t="shared" si="1"/>
        <v>236.24999999999997</v>
      </c>
      <c r="K27" s="9" t="s">
        <v>56</v>
      </c>
      <c r="L27" s="7" t="s">
        <v>94</v>
      </c>
      <c r="M27" s="10">
        <f t="shared" si="2"/>
        <v>60</v>
      </c>
      <c r="O27" s="4">
        <v>7.4</v>
      </c>
      <c r="P27" s="4">
        <v>6.8</v>
      </c>
      <c r="Q27" s="5">
        <f t="shared" si="3"/>
        <v>-0.60000000000000053</v>
      </c>
    </row>
    <row r="28" spans="1:17">
      <c r="A28" s="2" t="s">
        <v>16</v>
      </c>
      <c r="B28" t="s">
        <v>121</v>
      </c>
      <c r="C28" s="4">
        <v>12</v>
      </c>
      <c r="D28" s="4">
        <v>21.2</v>
      </c>
      <c r="E28" s="5">
        <f t="shared" si="0"/>
        <v>9.1999999999999993</v>
      </c>
      <c r="G28" s="6">
        <v>29.4</v>
      </c>
      <c r="H28" s="4">
        <v>212.8</v>
      </c>
      <c r="I28" s="5">
        <f t="shared" si="1"/>
        <v>183.4</v>
      </c>
      <c r="K28" s="9" t="s">
        <v>46</v>
      </c>
      <c r="L28" s="7" t="s">
        <v>95</v>
      </c>
      <c r="M28" s="10">
        <f t="shared" si="2"/>
        <v>-319</v>
      </c>
      <c r="O28" s="4">
        <v>7.4</v>
      </c>
      <c r="P28" s="4">
        <v>6.8</v>
      </c>
      <c r="Q28" s="5">
        <f t="shared" si="3"/>
        <v>-0.60000000000000053</v>
      </c>
    </row>
    <row r="29" spans="1:17">
      <c r="A29" s="2" t="s">
        <v>17</v>
      </c>
      <c r="B29" t="s">
        <v>120</v>
      </c>
      <c r="C29" s="4">
        <v>14.1</v>
      </c>
      <c r="D29" s="4">
        <v>15.9</v>
      </c>
      <c r="E29" s="5">
        <f t="shared" si="0"/>
        <v>1.8000000000000007</v>
      </c>
      <c r="G29" s="6">
        <v>30</v>
      </c>
      <c r="H29" s="4">
        <v>235.8</v>
      </c>
      <c r="I29" s="5">
        <f t="shared" si="1"/>
        <v>205.8</v>
      </c>
      <c r="K29" s="9" t="s">
        <v>57</v>
      </c>
      <c r="L29" s="7" t="s">
        <v>96</v>
      </c>
      <c r="M29" s="10">
        <f t="shared" si="2"/>
        <v>96</v>
      </c>
      <c r="O29" s="4">
        <v>7.5</v>
      </c>
      <c r="P29" s="4">
        <v>6.8</v>
      </c>
      <c r="Q29" s="5">
        <f t="shared" si="3"/>
        <v>-0.70000000000000018</v>
      </c>
    </row>
    <row r="30" spans="1:17">
      <c r="A30" s="2" t="s">
        <v>18</v>
      </c>
      <c r="B30" t="s">
        <v>117</v>
      </c>
      <c r="C30" s="4">
        <v>12</v>
      </c>
      <c r="D30" s="4">
        <v>16.399999999999999</v>
      </c>
      <c r="E30" s="5">
        <f t="shared" si="0"/>
        <v>4.3999999999999986</v>
      </c>
      <c r="G30" s="6">
        <v>23.6</v>
      </c>
      <c r="H30" s="4">
        <v>180.4</v>
      </c>
      <c r="I30" s="5">
        <f t="shared" si="1"/>
        <v>156.80000000000001</v>
      </c>
      <c r="K30" s="9" t="s">
        <v>58</v>
      </c>
      <c r="L30" s="7" t="s">
        <v>97</v>
      </c>
      <c r="M30" s="10">
        <f t="shared" si="2"/>
        <v>-228</v>
      </c>
      <c r="O30" s="4">
        <v>7.6</v>
      </c>
      <c r="P30" s="4">
        <v>6.9</v>
      </c>
      <c r="Q30" s="5">
        <f t="shared" si="3"/>
        <v>-0.69999999999999929</v>
      </c>
    </row>
    <row r="31" spans="1:17">
      <c r="A31" s="2" t="s">
        <v>19</v>
      </c>
      <c r="B31" t="s">
        <v>119</v>
      </c>
      <c r="C31" s="4">
        <v>12</v>
      </c>
      <c r="D31" s="4">
        <v>15.4</v>
      </c>
      <c r="E31" s="5">
        <f t="shared" si="0"/>
        <v>3.4000000000000004</v>
      </c>
      <c r="G31" s="6">
        <v>26.85</v>
      </c>
      <c r="H31" s="4">
        <v>164.3</v>
      </c>
      <c r="I31" s="5">
        <f t="shared" si="1"/>
        <v>137.45000000000002</v>
      </c>
      <c r="K31" s="9" t="s">
        <v>52</v>
      </c>
      <c r="L31" s="7" t="s">
        <v>98</v>
      </c>
      <c r="M31" s="10">
        <f t="shared" si="2"/>
        <v>-121</v>
      </c>
      <c r="O31" s="4">
        <v>7.6</v>
      </c>
      <c r="P31" s="4">
        <v>7</v>
      </c>
      <c r="Q31" s="5">
        <f t="shared" si="3"/>
        <v>-0.59999999999999964</v>
      </c>
    </row>
    <row r="32" spans="1:17">
      <c r="A32" s="2" t="s">
        <v>9</v>
      </c>
      <c r="B32" t="s">
        <v>119</v>
      </c>
      <c r="C32" s="4">
        <v>4.5</v>
      </c>
      <c r="D32" s="4">
        <v>2.8</v>
      </c>
      <c r="E32" s="5">
        <f t="shared" si="0"/>
        <v>-1.7000000000000002</v>
      </c>
      <c r="G32" s="6">
        <v>35.550000000000004</v>
      </c>
      <c r="H32" s="4">
        <v>40.9</v>
      </c>
      <c r="I32" s="5">
        <f t="shared" si="1"/>
        <v>5.3499999999999943</v>
      </c>
      <c r="K32" s="9" t="s">
        <v>59</v>
      </c>
      <c r="L32" s="7" t="s">
        <v>99</v>
      </c>
      <c r="M32" s="10">
        <f t="shared" si="2"/>
        <v>-97</v>
      </c>
      <c r="O32" s="4">
        <v>7.5</v>
      </c>
      <c r="P32" s="4">
        <v>7.6</v>
      </c>
      <c r="Q32" s="5">
        <f t="shared" si="3"/>
        <v>9.9999999999999645E-2</v>
      </c>
    </row>
    <row r="33" spans="1:17">
      <c r="A33" s="2" t="s">
        <v>10</v>
      </c>
      <c r="B33" t="s">
        <v>121</v>
      </c>
      <c r="C33" s="4">
        <v>4</v>
      </c>
      <c r="D33" s="4">
        <v>6</v>
      </c>
      <c r="E33" s="5">
        <f t="shared" si="0"/>
        <v>2</v>
      </c>
      <c r="G33" s="6">
        <v>29.55</v>
      </c>
      <c r="H33" s="4">
        <v>110.3</v>
      </c>
      <c r="I33" s="5">
        <f t="shared" si="1"/>
        <v>80.75</v>
      </c>
      <c r="K33" s="9" t="s">
        <v>60</v>
      </c>
      <c r="L33" s="7" t="s">
        <v>100</v>
      </c>
      <c r="M33" s="10">
        <f t="shared" si="2"/>
        <v>282</v>
      </c>
      <c r="O33" s="4">
        <v>7.6</v>
      </c>
      <c r="P33" s="4">
        <v>7.4</v>
      </c>
      <c r="Q33" s="5">
        <f t="shared" si="3"/>
        <v>-0.19999999999999929</v>
      </c>
    </row>
    <row r="34" spans="1:17">
      <c r="A34" s="2" t="s">
        <v>11</v>
      </c>
      <c r="B34" t="s">
        <v>117</v>
      </c>
      <c r="C34" s="4">
        <v>4</v>
      </c>
      <c r="D34" s="4">
        <v>4.4000000000000004</v>
      </c>
      <c r="E34" s="5">
        <f t="shared" si="0"/>
        <v>0.40000000000000036</v>
      </c>
      <c r="G34" s="6">
        <v>34.950000000000003</v>
      </c>
      <c r="H34" s="4">
        <v>58.9</v>
      </c>
      <c r="I34" s="5">
        <f t="shared" si="1"/>
        <v>23.949999999999996</v>
      </c>
      <c r="K34" s="9" t="s">
        <v>113</v>
      </c>
      <c r="L34" s="7" t="s">
        <v>101</v>
      </c>
      <c r="M34" s="10">
        <f t="shared" si="2"/>
        <v>359</v>
      </c>
      <c r="O34" s="4">
        <v>7.5</v>
      </c>
      <c r="P34" s="4">
        <v>7.5</v>
      </c>
      <c r="Q34" s="5">
        <f t="shared" si="3"/>
        <v>0</v>
      </c>
    </row>
    <row r="35" spans="1:17">
      <c r="A35" s="2" t="s">
        <v>12</v>
      </c>
      <c r="B35" t="s">
        <v>120</v>
      </c>
      <c r="C35" s="4">
        <v>6.1</v>
      </c>
      <c r="D35" s="4">
        <v>3.9</v>
      </c>
      <c r="E35" s="5">
        <f t="shared" si="0"/>
        <v>-2.1999999999999997</v>
      </c>
      <c r="G35" s="6">
        <v>38.25</v>
      </c>
      <c r="H35" s="4">
        <v>83.4</v>
      </c>
      <c r="I35" s="5">
        <f t="shared" si="1"/>
        <v>45.150000000000006</v>
      </c>
      <c r="K35" s="9" t="s">
        <v>61</v>
      </c>
      <c r="L35" s="7" t="s">
        <v>102</v>
      </c>
      <c r="M35" s="10">
        <f t="shared" si="2"/>
        <v>-241</v>
      </c>
      <c r="O35" s="4">
        <v>7.5</v>
      </c>
      <c r="P35" s="4">
        <v>7.4</v>
      </c>
      <c r="Q35" s="5">
        <f t="shared" si="3"/>
        <v>-9.9999999999999645E-2</v>
      </c>
    </row>
    <row r="36" spans="1:17">
      <c r="A36" s="2" t="s">
        <v>13</v>
      </c>
      <c r="B36" t="s">
        <v>116</v>
      </c>
      <c r="C36" s="4">
        <v>4.5999999999999996</v>
      </c>
      <c r="D36" s="4">
        <v>10.8</v>
      </c>
      <c r="E36" s="5">
        <f t="shared" si="0"/>
        <v>6.2000000000000011</v>
      </c>
      <c r="G36" s="6">
        <v>15.75</v>
      </c>
      <c r="H36" s="4">
        <v>97</v>
      </c>
      <c r="I36" s="5">
        <f t="shared" si="1"/>
        <v>81.25</v>
      </c>
      <c r="K36" s="9" t="s">
        <v>62</v>
      </c>
      <c r="L36" s="7" t="s">
        <v>103</v>
      </c>
      <c r="M36" s="10">
        <f t="shared" si="2"/>
        <v>495</v>
      </c>
      <c r="O36" s="4">
        <v>7.6</v>
      </c>
      <c r="P36" s="4">
        <v>7.4</v>
      </c>
      <c r="Q36" s="5">
        <f t="shared" si="3"/>
        <v>-0.19999999999999929</v>
      </c>
    </row>
    <row r="37" spans="1:17">
      <c r="A37" s="2" t="s">
        <v>20</v>
      </c>
      <c r="B37" t="s">
        <v>118</v>
      </c>
      <c r="C37" s="4">
        <v>9.9</v>
      </c>
      <c r="D37" s="4">
        <v>15.8</v>
      </c>
      <c r="E37" s="5">
        <f t="shared" si="0"/>
        <v>5.9</v>
      </c>
      <c r="G37" s="6">
        <v>70.199999999999989</v>
      </c>
      <c r="H37" s="4">
        <v>186</v>
      </c>
      <c r="I37" s="5">
        <f t="shared" si="1"/>
        <v>115.80000000000001</v>
      </c>
      <c r="K37" s="9" t="s">
        <v>55</v>
      </c>
      <c r="L37" s="7" t="s">
        <v>42</v>
      </c>
      <c r="M37" s="10">
        <f t="shared" si="2"/>
        <v>-48</v>
      </c>
      <c r="O37" s="4">
        <v>7.5</v>
      </c>
      <c r="P37" s="4">
        <v>7.1</v>
      </c>
      <c r="Q37" s="5">
        <f t="shared" si="3"/>
        <v>-0.40000000000000036</v>
      </c>
    </row>
    <row r="38" spans="1:17">
      <c r="A38" s="2" t="s">
        <v>21</v>
      </c>
      <c r="B38" t="s">
        <v>120</v>
      </c>
      <c r="C38" s="4">
        <v>13.1</v>
      </c>
      <c r="D38" s="4">
        <v>9.9</v>
      </c>
      <c r="E38" s="5">
        <f t="shared" si="0"/>
        <v>-3.1999999999999993</v>
      </c>
      <c r="G38" s="6">
        <v>74.850000000000009</v>
      </c>
      <c r="H38" s="4">
        <v>112.6</v>
      </c>
      <c r="I38" s="5">
        <f t="shared" si="1"/>
        <v>37.749999999999986</v>
      </c>
      <c r="K38" s="9" t="s">
        <v>63</v>
      </c>
      <c r="L38" s="7" t="s">
        <v>104</v>
      </c>
      <c r="M38" s="10">
        <f t="shared" si="2"/>
        <v>-257</v>
      </c>
      <c r="O38" s="4">
        <v>7.4</v>
      </c>
      <c r="P38" s="4">
        <v>7.3</v>
      </c>
      <c r="Q38" s="5">
        <f t="shared" si="3"/>
        <v>-0.10000000000000053</v>
      </c>
    </row>
    <row r="39" spans="1:17">
      <c r="A39" s="2" t="s">
        <v>22</v>
      </c>
      <c r="B39" t="s">
        <v>116</v>
      </c>
      <c r="C39" s="4">
        <v>10.4</v>
      </c>
      <c r="D39" s="4">
        <v>10.3</v>
      </c>
      <c r="E39" s="5">
        <f t="shared" si="0"/>
        <v>-9.9999999999999645E-2</v>
      </c>
      <c r="G39" s="6">
        <v>35.550000000000004</v>
      </c>
      <c r="H39" s="4">
        <v>101.7</v>
      </c>
      <c r="I39" s="5">
        <f t="shared" si="1"/>
        <v>66.150000000000006</v>
      </c>
      <c r="K39" s="9" t="s">
        <v>64</v>
      </c>
      <c r="L39" s="7" t="s">
        <v>105</v>
      </c>
      <c r="M39" s="10">
        <f t="shared" si="2"/>
        <v>-316</v>
      </c>
      <c r="O39" s="4">
        <v>7.5</v>
      </c>
      <c r="P39" s="4">
        <v>7.3</v>
      </c>
      <c r="Q39" s="5">
        <f t="shared" si="3"/>
        <v>-0.20000000000000018</v>
      </c>
    </row>
    <row r="40" spans="1:17">
      <c r="A40" s="2" t="s">
        <v>23</v>
      </c>
      <c r="B40" t="s">
        <v>116</v>
      </c>
      <c r="C40" s="4">
        <v>9.6999999999999993</v>
      </c>
      <c r="D40" s="4">
        <v>8.8000000000000007</v>
      </c>
      <c r="E40" s="5">
        <f t="shared" si="0"/>
        <v>-0.89999999999999858</v>
      </c>
      <c r="G40" s="6">
        <v>39</v>
      </c>
      <c r="H40" s="4">
        <v>112.3</v>
      </c>
      <c r="I40" s="5">
        <f t="shared" si="1"/>
        <v>73.3</v>
      </c>
      <c r="K40" s="9" t="s">
        <v>65</v>
      </c>
      <c r="L40" s="7" t="s">
        <v>106</v>
      </c>
      <c r="M40" s="10">
        <f t="shared" si="2"/>
        <v>-250</v>
      </c>
      <c r="O40" s="4">
        <v>7.5</v>
      </c>
      <c r="P40" s="4">
        <v>7.2</v>
      </c>
      <c r="Q40" s="5">
        <f t="shared" si="3"/>
        <v>-0.29999999999999982</v>
      </c>
    </row>
    <row r="41" spans="1:17">
      <c r="A41" s="2" t="s">
        <v>24</v>
      </c>
      <c r="B41" t="s">
        <v>118</v>
      </c>
      <c r="C41" s="4">
        <v>9.6999999999999993</v>
      </c>
      <c r="D41" s="4">
        <v>9.3000000000000007</v>
      </c>
      <c r="E41" s="5">
        <f t="shared" si="0"/>
        <v>-0.39999999999999858</v>
      </c>
      <c r="G41" s="6">
        <v>20.7</v>
      </c>
      <c r="H41" s="4">
        <v>107.2</v>
      </c>
      <c r="I41" s="5">
        <f t="shared" si="1"/>
        <v>86.5</v>
      </c>
      <c r="K41" s="9" t="s">
        <v>66</v>
      </c>
      <c r="L41" s="7" t="s">
        <v>107</v>
      </c>
      <c r="M41" s="10">
        <f t="shared" si="2"/>
        <v>-72</v>
      </c>
      <c r="O41" s="4">
        <v>7.7</v>
      </c>
      <c r="P41" s="4">
        <v>7.3</v>
      </c>
      <c r="Q41" s="5">
        <f t="shared" si="3"/>
        <v>-0.40000000000000036</v>
      </c>
    </row>
    <row r="42" spans="1:17">
      <c r="A42" s="2" t="s">
        <v>25</v>
      </c>
      <c r="B42" t="s">
        <v>119</v>
      </c>
      <c r="C42" s="4">
        <v>12.1</v>
      </c>
      <c r="D42" s="4">
        <v>9.1999999999999993</v>
      </c>
      <c r="E42" s="5">
        <f t="shared" si="0"/>
        <v>-2.9000000000000004</v>
      </c>
      <c r="G42" s="6">
        <v>43.35</v>
      </c>
      <c r="H42" s="4">
        <v>97.8</v>
      </c>
      <c r="I42" s="5">
        <f t="shared" si="1"/>
        <v>54.449999999999996</v>
      </c>
      <c r="K42" s="9" t="s">
        <v>67</v>
      </c>
      <c r="L42" s="7" t="s">
        <v>108</v>
      </c>
      <c r="M42" s="10">
        <f t="shared" si="2"/>
        <v>-180</v>
      </c>
      <c r="O42" s="4">
        <v>7.5</v>
      </c>
      <c r="P42" s="4">
        <v>7.3</v>
      </c>
      <c r="Q42" s="5">
        <f t="shared" si="3"/>
        <v>-0.20000000000000018</v>
      </c>
    </row>
    <row r="43" spans="1:17">
      <c r="A43" s="2" t="s">
        <v>26</v>
      </c>
      <c r="B43" t="s">
        <v>121</v>
      </c>
      <c r="C43" s="4">
        <v>11.6</v>
      </c>
      <c r="D43" s="4">
        <v>9.5</v>
      </c>
      <c r="E43" s="5">
        <f t="shared" si="0"/>
        <v>-2.0999999999999996</v>
      </c>
      <c r="G43" s="6">
        <v>24.9</v>
      </c>
      <c r="H43" s="4">
        <v>118.2</v>
      </c>
      <c r="I43" s="5">
        <f t="shared" si="1"/>
        <v>93.300000000000011</v>
      </c>
      <c r="K43" s="9" t="s">
        <v>68</v>
      </c>
      <c r="L43" s="7" t="s">
        <v>109</v>
      </c>
      <c r="M43" s="10">
        <f t="shared" si="2"/>
        <v>-20</v>
      </c>
      <c r="O43" s="4">
        <v>7.8</v>
      </c>
      <c r="P43" s="4">
        <v>7.2</v>
      </c>
      <c r="Q43" s="5">
        <f t="shared" si="3"/>
        <v>-0.59999999999999964</v>
      </c>
    </row>
    <row r="44" spans="1:17">
      <c r="A44" s="2" t="s">
        <v>27</v>
      </c>
      <c r="B44" t="s">
        <v>117</v>
      </c>
      <c r="C44" s="4">
        <v>11.6</v>
      </c>
      <c r="D44" s="4">
        <v>9.8000000000000007</v>
      </c>
      <c r="E44" s="5">
        <f t="shared" si="0"/>
        <v>-1.7999999999999989</v>
      </c>
      <c r="G44" s="6">
        <v>22.5</v>
      </c>
      <c r="H44" s="4">
        <v>105.2</v>
      </c>
      <c r="I44" s="5">
        <f t="shared" si="1"/>
        <v>82.7</v>
      </c>
      <c r="K44" s="9" t="s">
        <v>69</v>
      </c>
      <c r="L44" s="7" t="s">
        <v>110</v>
      </c>
      <c r="M44" s="10">
        <f t="shared" si="2"/>
        <v>-65</v>
      </c>
      <c r="O44" s="4">
        <v>7.9</v>
      </c>
      <c r="P44" s="4">
        <v>7.3</v>
      </c>
      <c r="Q44" s="5">
        <f t="shared" si="3"/>
        <v>-0.60000000000000053</v>
      </c>
    </row>
    <row r="45" spans="1:17">
      <c r="A45" s="2" t="s">
        <v>28</v>
      </c>
      <c r="B45" t="s">
        <v>121</v>
      </c>
      <c r="C45" s="4">
        <v>12.1</v>
      </c>
      <c r="D45" s="4">
        <v>10.1</v>
      </c>
      <c r="E45" s="5">
        <f t="shared" si="0"/>
        <v>-2</v>
      </c>
      <c r="G45" s="6">
        <v>34.049999999999997</v>
      </c>
      <c r="H45" s="4">
        <v>155.30000000000001</v>
      </c>
      <c r="I45" s="5">
        <f t="shared" si="1"/>
        <v>121.25000000000001</v>
      </c>
      <c r="K45" s="9" t="s">
        <v>70</v>
      </c>
      <c r="L45" s="7" t="s">
        <v>111</v>
      </c>
      <c r="M45" s="10">
        <f t="shared" si="2"/>
        <v>-16</v>
      </c>
      <c r="O45" s="4">
        <v>7.9</v>
      </c>
      <c r="P45" s="4">
        <v>7.2</v>
      </c>
      <c r="Q45" s="5">
        <f t="shared" si="3"/>
        <v>-0.70000000000000018</v>
      </c>
    </row>
    <row r="46" spans="1:17">
      <c r="A46" s="2" t="s">
        <v>29</v>
      </c>
      <c r="B46" t="s">
        <v>120</v>
      </c>
      <c r="C46" s="4">
        <v>11.8</v>
      </c>
      <c r="D46" s="4">
        <v>10.9</v>
      </c>
      <c r="E46" s="5">
        <f t="shared" si="0"/>
        <v>-0.90000000000000036</v>
      </c>
      <c r="G46" s="6">
        <v>24.9</v>
      </c>
      <c r="H46" s="4">
        <v>181.3</v>
      </c>
      <c r="I46" s="5">
        <f t="shared" si="1"/>
        <v>156.4</v>
      </c>
      <c r="K46" s="9" t="s">
        <v>71</v>
      </c>
      <c r="L46" s="7" t="s">
        <v>90</v>
      </c>
      <c r="M46" s="10">
        <f t="shared" si="2"/>
        <v>-8</v>
      </c>
      <c r="O46" s="4">
        <v>7.8</v>
      </c>
      <c r="P46" s="4">
        <v>7.1</v>
      </c>
      <c r="Q46" s="5">
        <f t="shared" si="3"/>
        <v>-0.70000000000000018</v>
      </c>
    </row>
    <row r="47" spans="1:17">
      <c r="A47" s="2" t="s">
        <v>30</v>
      </c>
      <c r="B47" t="s">
        <v>119</v>
      </c>
      <c r="C47" s="4">
        <v>12.9</v>
      </c>
      <c r="D47" s="4">
        <v>13.1</v>
      </c>
      <c r="E47" s="5">
        <f t="shared" si="0"/>
        <v>0.19999999999999929</v>
      </c>
      <c r="G47" s="6">
        <v>41.1</v>
      </c>
      <c r="H47" s="4">
        <v>106</v>
      </c>
      <c r="I47" s="5">
        <f t="shared" si="1"/>
        <v>64.900000000000006</v>
      </c>
      <c r="K47" s="9" t="s">
        <v>72</v>
      </c>
      <c r="L47" s="7" t="s">
        <v>100</v>
      </c>
      <c r="M47" s="10">
        <f t="shared" si="2"/>
        <v>56</v>
      </c>
      <c r="O47" s="4">
        <v>7.6</v>
      </c>
      <c r="P47" s="4">
        <v>7.2</v>
      </c>
      <c r="Q47" s="5">
        <f t="shared" si="3"/>
        <v>-0.39999999999999947</v>
      </c>
    </row>
    <row r="48" spans="1:17">
      <c r="A48" s="2" t="s">
        <v>31</v>
      </c>
      <c r="B48" t="s">
        <v>117</v>
      </c>
      <c r="C48" s="4">
        <v>11.9</v>
      </c>
      <c r="D48" s="4">
        <v>13.9</v>
      </c>
      <c r="E48" s="5">
        <f t="shared" si="0"/>
        <v>2</v>
      </c>
      <c r="G48" s="6">
        <v>26.1</v>
      </c>
      <c r="H48" s="4">
        <v>209</v>
      </c>
      <c r="I48" s="5">
        <f t="shared" si="1"/>
        <v>182.9</v>
      </c>
      <c r="K48" s="9" t="s">
        <v>73</v>
      </c>
      <c r="L48" s="7" t="s">
        <v>112</v>
      </c>
      <c r="M48" s="10">
        <f t="shared" si="2"/>
        <v>24</v>
      </c>
      <c r="O48" s="4">
        <v>7.8</v>
      </c>
      <c r="P48" s="4">
        <v>6.8</v>
      </c>
      <c r="Q48" s="5">
        <f t="shared" si="3"/>
        <v>-1</v>
      </c>
    </row>
    <row r="49" spans="4:4">
      <c r="D49" s="4"/>
    </row>
    <row r="50" spans="4:4">
      <c r="D50" s="4"/>
    </row>
    <row r="51" spans="4:4">
      <c r="D51" s="4"/>
    </row>
    <row r="52" spans="4:4">
      <c r="D52" s="4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tabSelected="1" topLeftCell="J28" workbookViewId="0">
      <selection activeCell="N53" sqref="N53"/>
    </sheetView>
  </sheetViews>
  <sheetFormatPr baseColWidth="10" defaultRowHeight="15" x14ac:dyDescent="0"/>
  <sheetData>
    <row r="1" spans="1:18">
      <c r="B1" t="s">
        <v>0</v>
      </c>
    </row>
    <row r="2" spans="1:18">
      <c r="A2" s="11" t="s">
        <v>1</v>
      </c>
      <c r="C2" s="12" t="s">
        <v>33</v>
      </c>
      <c r="D2" s="12" t="s">
        <v>32</v>
      </c>
      <c r="E2" s="12" t="s">
        <v>34</v>
      </c>
      <c r="F2" s="12"/>
      <c r="G2" s="12" t="s">
        <v>37</v>
      </c>
      <c r="H2" s="12" t="s">
        <v>38</v>
      </c>
      <c r="I2" s="12" t="s">
        <v>35</v>
      </c>
      <c r="J2" s="12"/>
      <c r="K2" s="13" t="s">
        <v>114</v>
      </c>
      <c r="L2" s="13" t="s">
        <v>115</v>
      </c>
      <c r="M2" s="12" t="s">
        <v>35</v>
      </c>
      <c r="N2" s="12"/>
      <c r="O2" s="12" t="s">
        <v>39</v>
      </c>
      <c r="P2" s="12" t="s">
        <v>40</v>
      </c>
      <c r="Q2" s="12" t="s">
        <v>35</v>
      </c>
    </row>
    <row r="3" spans="1:18">
      <c r="A3" s="11" t="s">
        <v>2</v>
      </c>
      <c r="C3" s="12"/>
      <c r="D3" s="12"/>
      <c r="E3" s="12"/>
      <c r="F3" s="12"/>
      <c r="G3" s="12" t="s">
        <v>36</v>
      </c>
      <c r="H3" s="12" t="s">
        <v>36</v>
      </c>
      <c r="I3" s="12"/>
      <c r="J3" s="12"/>
      <c r="K3" s="12" t="s">
        <v>36</v>
      </c>
      <c r="L3" s="12" t="s">
        <v>36</v>
      </c>
      <c r="M3" s="12"/>
      <c r="N3" s="12"/>
      <c r="O3" s="12"/>
      <c r="P3" s="12"/>
      <c r="Q3" s="12"/>
    </row>
    <row r="4" spans="1:18">
      <c r="A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8">
      <c r="A5" s="1">
        <v>40970</v>
      </c>
      <c r="B5" t="s">
        <v>117</v>
      </c>
      <c r="C5" s="3">
        <v>4.4000000000000004</v>
      </c>
      <c r="D5" s="4">
        <v>6.7</v>
      </c>
      <c r="E5" s="5">
        <f t="shared" ref="E5:E47" si="0">D5-C5</f>
        <v>2.2999999999999998</v>
      </c>
      <c r="G5" s="6">
        <v>21</v>
      </c>
      <c r="H5" s="4">
        <v>96.8</v>
      </c>
      <c r="I5" s="5">
        <f t="shared" ref="I5:I47" si="1">H5-G5</f>
        <v>75.8</v>
      </c>
      <c r="K5" s="8">
        <v>348</v>
      </c>
      <c r="L5" s="7" t="s">
        <v>63</v>
      </c>
      <c r="M5" s="10">
        <f t="shared" ref="M5:M47" si="2">L5-K5</f>
        <v>172</v>
      </c>
      <c r="O5" s="4">
        <v>7.6</v>
      </c>
      <c r="P5" s="4">
        <v>7.1</v>
      </c>
      <c r="Q5" s="5">
        <f t="shared" ref="Q5:Q47" si="3">P5-O5</f>
        <v>-0.5</v>
      </c>
    </row>
    <row r="6" spans="1:18">
      <c r="A6" s="1">
        <v>40972</v>
      </c>
      <c r="B6" t="s">
        <v>117</v>
      </c>
      <c r="C6" s="3">
        <v>4.5999999999999996</v>
      </c>
      <c r="D6" s="4">
        <v>3.7</v>
      </c>
      <c r="E6" s="5">
        <f t="shared" si="0"/>
        <v>-0.89999999999999947</v>
      </c>
      <c r="G6" s="6">
        <v>9.93</v>
      </c>
      <c r="H6" s="4">
        <v>60.9</v>
      </c>
      <c r="I6" s="5">
        <f t="shared" si="1"/>
        <v>50.97</v>
      </c>
      <c r="K6" s="8">
        <v>524</v>
      </c>
      <c r="L6" s="7" t="s">
        <v>76</v>
      </c>
      <c r="M6" s="10">
        <f t="shared" si="2"/>
        <v>-280</v>
      </c>
      <c r="O6" s="4">
        <v>7.7</v>
      </c>
      <c r="P6" s="4">
        <v>7.4</v>
      </c>
      <c r="Q6" s="5">
        <f t="shared" si="3"/>
        <v>-0.29999999999999982</v>
      </c>
    </row>
    <row r="7" spans="1:18">
      <c r="A7" s="2" t="s">
        <v>7</v>
      </c>
      <c r="B7" t="s">
        <v>117</v>
      </c>
      <c r="C7" s="4">
        <v>12.1</v>
      </c>
      <c r="D7" s="4">
        <v>17.8</v>
      </c>
      <c r="E7" s="5">
        <f t="shared" si="0"/>
        <v>5.7000000000000011</v>
      </c>
      <c r="F7" s="5">
        <f>AVERAGE(E5:E11)</f>
        <v>1.7285714285714289</v>
      </c>
      <c r="G7" s="6">
        <v>53.4</v>
      </c>
      <c r="H7" s="4">
        <v>201.6</v>
      </c>
      <c r="I7" s="5">
        <f t="shared" si="1"/>
        <v>148.19999999999999</v>
      </c>
      <c r="K7" s="9" t="s">
        <v>53</v>
      </c>
      <c r="L7" s="7" t="s">
        <v>91</v>
      </c>
      <c r="M7" s="10">
        <f t="shared" si="2"/>
        <v>-280</v>
      </c>
      <c r="O7" s="4">
        <v>7.5</v>
      </c>
      <c r="P7" s="4">
        <v>6.9</v>
      </c>
      <c r="Q7" s="5">
        <f t="shared" si="3"/>
        <v>-0.59999999999999964</v>
      </c>
    </row>
    <row r="8" spans="1:18">
      <c r="A8" s="2" t="s">
        <v>18</v>
      </c>
      <c r="B8" t="s">
        <v>117</v>
      </c>
      <c r="C8" s="4">
        <v>12</v>
      </c>
      <c r="D8" s="4">
        <v>16.399999999999999</v>
      </c>
      <c r="E8" s="5">
        <f t="shared" si="0"/>
        <v>4.3999999999999986</v>
      </c>
      <c r="G8" s="6">
        <v>23.6</v>
      </c>
      <c r="H8" s="4">
        <v>180.4</v>
      </c>
      <c r="I8" s="5">
        <f t="shared" si="1"/>
        <v>156.80000000000001</v>
      </c>
      <c r="K8" s="9" t="s">
        <v>58</v>
      </c>
      <c r="L8" s="7" t="s">
        <v>97</v>
      </c>
      <c r="M8" s="10">
        <f t="shared" si="2"/>
        <v>-228</v>
      </c>
      <c r="O8" s="4">
        <v>7.6</v>
      </c>
      <c r="P8" s="4">
        <v>6.9</v>
      </c>
      <c r="Q8" s="5">
        <f t="shared" si="3"/>
        <v>-0.69999999999999929</v>
      </c>
    </row>
    <row r="9" spans="1:18">
      <c r="A9" s="2" t="s">
        <v>11</v>
      </c>
      <c r="B9" t="s">
        <v>117</v>
      </c>
      <c r="C9" s="4">
        <v>4</v>
      </c>
      <c r="D9" s="4">
        <v>4.4000000000000004</v>
      </c>
      <c r="E9" s="5">
        <f t="shared" si="0"/>
        <v>0.40000000000000036</v>
      </c>
      <c r="G9" s="6">
        <v>34.950000000000003</v>
      </c>
      <c r="H9" s="4">
        <v>58.9</v>
      </c>
      <c r="I9" s="5">
        <f t="shared" si="1"/>
        <v>23.949999999999996</v>
      </c>
      <c r="K9" s="9" t="s">
        <v>113</v>
      </c>
      <c r="L9" s="7" t="s">
        <v>101</v>
      </c>
      <c r="M9" s="10">
        <f t="shared" si="2"/>
        <v>359</v>
      </c>
      <c r="O9" s="4">
        <v>7.5</v>
      </c>
      <c r="P9" s="4">
        <v>7.5</v>
      </c>
      <c r="Q9" s="5">
        <f t="shared" si="3"/>
        <v>0</v>
      </c>
      <c r="R9" s="5">
        <f>AVERAGE(Q5:Q11)</f>
        <v>-0.52857142857142847</v>
      </c>
    </row>
    <row r="10" spans="1:18">
      <c r="A10" s="2" t="s">
        <v>27</v>
      </c>
      <c r="B10" t="s">
        <v>117</v>
      </c>
      <c r="C10" s="4">
        <v>11.6</v>
      </c>
      <c r="D10" s="4">
        <v>9.8000000000000007</v>
      </c>
      <c r="E10" s="5">
        <f t="shared" si="0"/>
        <v>-1.7999999999999989</v>
      </c>
      <c r="G10" s="6">
        <v>22.5</v>
      </c>
      <c r="H10" s="4">
        <v>105.2</v>
      </c>
      <c r="I10" s="5">
        <f t="shared" si="1"/>
        <v>82.7</v>
      </c>
      <c r="K10" s="9" t="s">
        <v>69</v>
      </c>
      <c r="L10" s="7" t="s">
        <v>110</v>
      </c>
      <c r="M10" s="10">
        <f t="shared" si="2"/>
        <v>-65</v>
      </c>
      <c r="O10" s="4">
        <v>7.9</v>
      </c>
      <c r="P10" s="4">
        <v>7.3</v>
      </c>
      <c r="Q10" s="5">
        <f t="shared" si="3"/>
        <v>-0.60000000000000053</v>
      </c>
    </row>
    <row r="11" spans="1:18">
      <c r="A11" s="2" t="s">
        <v>31</v>
      </c>
      <c r="B11" t="s">
        <v>117</v>
      </c>
      <c r="C11" s="4">
        <v>11.9</v>
      </c>
      <c r="D11" s="4">
        <v>13.9</v>
      </c>
      <c r="E11" s="5">
        <f t="shared" si="0"/>
        <v>2</v>
      </c>
      <c r="G11" s="6">
        <v>26.1</v>
      </c>
      <c r="H11" s="4">
        <v>209</v>
      </c>
      <c r="I11" s="5">
        <f t="shared" si="1"/>
        <v>182.9</v>
      </c>
      <c r="K11" s="9" t="s">
        <v>73</v>
      </c>
      <c r="L11" s="7" t="s">
        <v>112</v>
      </c>
      <c r="M11" s="10">
        <f t="shared" si="2"/>
        <v>24</v>
      </c>
      <c r="O11" s="4">
        <v>7.8</v>
      </c>
      <c r="P11" s="4">
        <v>6.8</v>
      </c>
      <c r="Q11" s="5">
        <f t="shared" si="3"/>
        <v>-1</v>
      </c>
    </row>
    <row r="12" spans="1:18">
      <c r="A12" s="1">
        <v>40980</v>
      </c>
      <c r="B12" t="s">
        <v>122</v>
      </c>
      <c r="C12" s="4">
        <v>10</v>
      </c>
      <c r="D12" s="4">
        <v>4.3</v>
      </c>
      <c r="E12" s="5">
        <f t="shared" si="0"/>
        <v>-5.7</v>
      </c>
      <c r="G12" s="6">
        <v>11.715</v>
      </c>
      <c r="H12" s="4">
        <v>97.2</v>
      </c>
      <c r="I12" s="5">
        <f t="shared" si="1"/>
        <v>85.484999999999999</v>
      </c>
      <c r="K12" s="9" t="s">
        <v>46</v>
      </c>
      <c r="L12" s="7" t="s">
        <v>84</v>
      </c>
      <c r="M12" s="10">
        <f t="shared" si="2"/>
        <v>-380</v>
      </c>
      <c r="O12" s="4">
        <v>7.6</v>
      </c>
      <c r="P12" s="4">
        <v>6.8</v>
      </c>
      <c r="Q12" s="5">
        <f t="shared" si="3"/>
        <v>-0.79999999999999982</v>
      </c>
    </row>
    <row r="13" spans="1:18">
      <c r="A13" s="1">
        <v>40982</v>
      </c>
      <c r="B13" t="s">
        <v>122</v>
      </c>
      <c r="C13" s="4">
        <v>3.5</v>
      </c>
      <c r="D13" s="4">
        <v>4</v>
      </c>
      <c r="E13" s="5">
        <f t="shared" si="0"/>
        <v>0.5</v>
      </c>
      <c r="G13" s="6">
        <v>5.3549999999999995</v>
      </c>
      <c r="H13" s="4">
        <v>69.2</v>
      </c>
      <c r="I13" s="5">
        <f t="shared" si="1"/>
        <v>63.845000000000006</v>
      </c>
      <c r="K13" s="9" t="s">
        <v>48</v>
      </c>
      <c r="L13" s="7" t="s">
        <v>86</v>
      </c>
      <c r="M13" s="10">
        <f t="shared" si="2"/>
        <v>-41</v>
      </c>
      <c r="O13" s="4">
        <v>7.7</v>
      </c>
      <c r="P13" s="4">
        <v>7.2</v>
      </c>
      <c r="Q13" s="5">
        <f t="shared" si="3"/>
        <v>-0.5</v>
      </c>
    </row>
    <row r="14" spans="1:18">
      <c r="A14" s="1">
        <v>40971</v>
      </c>
      <c r="B14" t="s">
        <v>118</v>
      </c>
      <c r="C14" s="3">
        <v>3.7</v>
      </c>
      <c r="D14" s="4">
        <v>4</v>
      </c>
      <c r="E14" s="5">
        <f t="shared" si="0"/>
        <v>0.29999999999999982</v>
      </c>
      <c r="G14" s="6">
        <v>5.82</v>
      </c>
      <c r="H14" s="4">
        <v>120.3</v>
      </c>
      <c r="I14" s="5">
        <f t="shared" si="1"/>
        <v>114.47999999999999</v>
      </c>
      <c r="K14" s="8">
        <v>320</v>
      </c>
      <c r="L14" s="7" t="s">
        <v>75</v>
      </c>
      <c r="M14" s="10">
        <f t="shared" si="2"/>
        <v>-112</v>
      </c>
      <c r="O14" s="4">
        <v>7.8</v>
      </c>
      <c r="P14" s="4">
        <v>7.1</v>
      </c>
      <c r="Q14" s="5">
        <f t="shared" si="3"/>
        <v>-0.70000000000000018</v>
      </c>
    </row>
    <row r="15" spans="1:18">
      <c r="A15" s="1">
        <v>40978</v>
      </c>
      <c r="B15" t="s">
        <v>118</v>
      </c>
      <c r="C15" s="4">
        <v>3.9</v>
      </c>
      <c r="D15" s="4">
        <v>5.9</v>
      </c>
      <c r="E15" s="5">
        <f t="shared" si="0"/>
        <v>2.0000000000000004</v>
      </c>
      <c r="G15" s="6">
        <v>6.5549999999999997</v>
      </c>
      <c r="H15" s="4">
        <v>138.69999999999999</v>
      </c>
      <c r="I15" s="5">
        <f t="shared" si="1"/>
        <v>132.14499999999998</v>
      </c>
      <c r="K15" s="9" t="s">
        <v>44</v>
      </c>
      <c r="L15" s="7" t="s">
        <v>82</v>
      </c>
      <c r="M15" s="10">
        <f t="shared" si="2"/>
        <v>-422</v>
      </c>
      <c r="O15" s="4">
        <v>7.8</v>
      </c>
      <c r="P15" s="4">
        <v>6.9</v>
      </c>
      <c r="Q15" s="5">
        <f t="shared" si="3"/>
        <v>-0.89999999999999947</v>
      </c>
    </row>
    <row r="16" spans="1:18">
      <c r="A16" s="2" t="s">
        <v>5</v>
      </c>
      <c r="B16" t="s">
        <v>118</v>
      </c>
      <c r="C16" s="4">
        <v>10.6</v>
      </c>
      <c r="D16" s="4">
        <v>8.5</v>
      </c>
      <c r="E16" s="5">
        <f t="shared" si="0"/>
        <v>-2.0999999999999996</v>
      </c>
      <c r="G16" s="6">
        <v>26.3</v>
      </c>
      <c r="H16" s="4">
        <v>102</v>
      </c>
      <c r="I16" s="5">
        <f t="shared" si="1"/>
        <v>75.7</v>
      </c>
      <c r="K16" s="9" t="s">
        <v>51</v>
      </c>
      <c r="L16" s="7" t="s">
        <v>89</v>
      </c>
      <c r="M16" s="10">
        <f t="shared" si="2"/>
        <v>-494</v>
      </c>
      <c r="O16" s="4">
        <v>7.5</v>
      </c>
      <c r="P16" s="4">
        <v>7.1</v>
      </c>
      <c r="Q16" s="5">
        <f t="shared" si="3"/>
        <v>-0.40000000000000036</v>
      </c>
    </row>
    <row r="17" spans="1:18">
      <c r="A17" s="2" t="s">
        <v>14</v>
      </c>
      <c r="B17" t="s">
        <v>118</v>
      </c>
      <c r="C17" s="4">
        <v>8.5</v>
      </c>
      <c r="D17" s="4">
        <v>7.9</v>
      </c>
      <c r="E17" s="5">
        <f t="shared" si="0"/>
        <v>-0.59999999999999964</v>
      </c>
      <c r="G17" s="6">
        <v>22.95</v>
      </c>
      <c r="H17" s="4">
        <v>109.8</v>
      </c>
      <c r="I17" s="5">
        <f t="shared" si="1"/>
        <v>86.85</v>
      </c>
      <c r="K17" s="9" t="s">
        <v>55</v>
      </c>
      <c r="L17" s="7" t="s">
        <v>93</v>
      </c>
      <c r="M17" s="10">
        <f t="shared" si="2"/>
        <v>-88</v>
      </c>
      <c r="O17" s="4">
        <v>7.5</v>
      </c>
      <c r="P17" s="4">
        <v>6.9</v>
      </c>
      <c r="Q17" s="5">
        <f t="shared" si="3"/>
        <v>-0.59999999999999964</v>
      </c>
    </row>
    <row r="18" spans="1:18">
      <c r="A18" s="2" t="s">
        <v>20</v>
      </c>
      <c r="B18" t="s">
        <v>118</v>
      </c>
      <c r="C18" s="4">
        <v>9.9</v>
      </c>
      <c r="D18" s="4">
        <v>15.8</v>
      </c>
      <c r="E18" s="5">
        <f t="shared" si="0"/>
        <v>5.9</v>
      </c>
      <c r="G18" s="6">
        <v>70.199999999999989</v>
      </c>
      <c r="H18" s="4">
        <v>186</v>
      </c>
      <c r="I18" s="5">
        <f t="shared" si="1"/>
        <v>115.80000000000001</v>
      </c>
      <c r="K18" s="9" t="s">
        <v>55</v>
      </c>
      <c r="L18" s="7" t="s">
        <v>42</v>
      </c>
      <c r="M18" s="10">
        <f t="shared" si="2"/>
        <v>-48</v>
      </c>
      <c r="O18" s="4">
        <v>7.5</v>
      </c>
      <c r="P18" s="4">
        <v>7.1</v>
      </c>
      <c r="Q18" s="5">
        <f t="shared" si="3"/>
        <v>-0.40000000000000036</v>
      </c>
    </row>
    <row r="19" spans="1:18">
      <c r="A19" s="2" t="s">
        <v>24</v>
      </c>
      <c r="B19" t="s">
        <v>118</v>
      </c>
      <c r="C19" s="4">
        <v>9.6999999999999993</v>
      </c>
      <c r="D19" s="4">
        <v>9.3000000000000007</v>
      </c>
      <c r="E19" s="5">
        <f t="shared" si="0"/>
        <v>-0.39999999999999858</v>
      </c>
      <c r="G19" s="6">
        <v>20.7</v>
      </c>
      <c r="H19" s="4">
        <v>107.2</v>
      </c>
      <c r="I19" s="5">
        <f t="shared" si="1"/>
        <v>86.5</v>
      </c>
      <c r="K19" s="9" t="s">
        <v>66</v>
      </c>
      <c r="L19" s="7" t="s">
        <v>107</v>
      </c>
      <c r="M19" s="10">
        <f t="shared" si="2"/>
        <v>-72</v>
      </c>
      <c r="O19" s="4">
        <v>7.7</v>
      </c>
      <c r="P19" s="4">
        <v>7.3</v>
      </c>
      <c r="Q19" s="5">
        <f t="shared" si="3"/>
        <v>-0.40000000000000036</v>
      </c>
    </row>
    <row r="20" spans="1:18">
      <c r="A20" s="1">
        <v>40969</v>
      </c>
      <c r="B20" t="s">
        <v>116</v>
      </c>
      <c r="C20" s="3">
        <v>4.0999999999999996</v>
      </c>
      <c r="D20" s="4">
        <v>3.3</v>
      </c>
      <c r="E20" s="5">
        <f t="shared" si="0"/>
        <v>-0.79999999999999982</v>
      </c>
      <c r="G20" s="6">
        <v>10.41</v>
      </c>
      <c r="H20" s="4">
        <v>58.8</v>
      </c>
      <c r="I20" s="5">
        <f t="shared" si="1"/>
        <v>48.39</v>
      </c>
      <c r="K20" s="7" t="s">
        <v>77</v>
      </c>
      <c r="L20" s="7" t="s">
        <v>74</v>
      </c>
      <c r="M20" s="10">
        <f t="shared" si="2"/>
        <v>-160</v>
      </c>
      <c r="O20" s="3">
        <v>7.7</v>
      </c>
      <c r="P20" s="4">
        <v>7.3</v>
      </c>
      <c r="Q20" s="5">
        <f t="shared" si="3"/>
        <v>-0.40000000000000036</v>
      </c>
    </row>
    <row r="21" spans="1:18">
      <c r="A21" s="1">
        <v>40979</v>
      </c>
      <c r="B21" t="s">
        <v>116</v>
      </c>
      <c r="C21" s="4">
        <v>5.3</v>
      </c>
      <c r="D21" s="4">
        <v>4.2</v>
      </c>
      <c r="E21" s="5">
        <f t="shared" si="0"/>
        <v>-1.0999999999999996</v>
      </c>
      <c r="G21" s="6">
        <v>21.599999999999998</v>
      </c>
      <c r="H21" s="4">
        <v>97.8</v>
      </c>
      <c r="I21" s="5">
        <f t="shared" si="1"/>
        <v>76.2</v>
      </c>
      <c r="K21" s="9" t="s">
        <v>45</v>
      </c>
      <c r="L21" s="7" t="s">
        <v>83</v>
      </c>
      <c r="M21" s="10">
        <f t="shared" si="2"/>
        <v>-188</v>
      </c>
      <c r="O21" s="4">
        <v>7.6</v>
      </c>
      <c r="P21" s="4">
        <v>7.1</v>
      </c>
      <c r="Q21" s="5">
        <f t="shared" si="3"/>
        <v>-0.5</v>
      </c>
    </row>
    <row r="22" spans="1:18">
      <c r="A22" s="2" t="s">
        <v>8</v>
      </c>
      <c r="B22" t="s">
        <v>116</v>
      </c>
      <c r="C22" s="4">
        <v>12.2</v>
      </c>
      <c r="D22" s="4">
        <v>11.6</v>
      </c>
      <c r="E22" s="5">
        <f t="shared" si="0"/>
        <v>-0.59999999999999964</v>
      </c>
      <c r="G22" s="6">
        <v>27.150000000000002</v>
      </c>
      <c r="H22" s="4">
        <v>208.4</v>
      </c>
      <c r="I22" s="5">
        <f t="shared" si="1"/>
        <v>181.25</v>
      </c>
      <c r="K22" s="9" t="s">
        <v>54</v>
      </c>
      <c r="L22" s="7" t="s">
        <v>92</v>
      </c>
      <c r="M22" s="10">
        <f t="shared" si="2"/>
        <v>-176</v>
      </c>
      <c r="O22" s="4">
        <v>7.5</v>
      </c>
      <c r="P22" s="4">
        <v>6.9</v>
      </c>
      <c r="Q22" s="5">
        <f t="shared" si="3"/>
        <v>-0.59999999999999964</v>
      </c>
      <c r="R22" s="5">
        <f>AVERAGE(Q20:Q26)</f>
        <v>-0.39999999999999997</v>
      </c>
    </row>
    <row r="23" spans="1:18">
      <c r="A23" s="2" t="s">
        <v>15</v>
      </c>
      <c r="B23" t="s">
        <v>116</v>
      </c>
      <c r="C23" s="4">
        <v>12.7</v>
      </c>
      <c r="D23" s="4">
        <v>14.4</v>
      </c>
      <c r="E23" s="5">
        <f t="shared" si="0"/>
        <v>1.7000000000000011</v>
      </c>
      <c r="F23" s="5">
        <f>AVERAGE(E20:E26)</f>
        <v>0.62857142857142922</v>
      </c>
      <c r="G23" s="6">
        <v>30.15</v>
      </c>
      <c r="H23" s="4">
        <v>266.39999999999998</v>
      </c>
      <c r="I23" s="5">
        <f t="shared" si="1"/>
        <v>236.24999999999997</v>
      </c>
      <c r="K23" s="9" t="s">
        <v>56</v>
      </c>
      <c r="L23" s="7" t="s">
        <v>94</v>
      </c>
      <c r="M23" s="10">
        <f t="shared" si="2"/>
        <v>60</v>
      </c>
      <c r="O23" s="4">
        <v>7.4</v>
      </c>
      <c r="P23" s="4">
        <v>6.8</v>
      </c>
      <c r="Q23" s="5">
        <f t="shared" si="3"/>
        <v>-0.60000000000000053</v>
      </c>
    </row>
    <row r="24" spans="1:18">
      <c r="A24" s="2" t="s">
        <v>13</v>
      </c>
      <c r="B24" t="s">
        <v>116</v>
      </c>
      <c r="C24" s="4">
        <v>4.5999999999999996</v>
      </c>
      <c r="D24" s="4">
        <v>10.8</v>
      </c>
      <c r="E24" s="5">
        <f t="shared" si="0"/>
        <v>6.2000000000000011</v>
      </c>
      <c r="G24" s="6">
        <v>15.75</v>
      </c>
      <c r="H24" s="4">
        <v>97</v>
      </c>
      <c r="I24" s="5">
        <f t="shared" si="1"/>
        <v>81.25</v>
      </c>
      <c r="K24" s="9" t="s">
        <v>62</v>
      </c>
      <c r="L24" s="7" t="s">
        <v>103</v>
      </c>
      <c r="M24" s="10">
        <f t="shared" si="2"/>
        <v>495</v>
      </c>
      <c r="O24" s="4">
        <v>7.6</v>
      </c>
      <c r="P24" s="4">
        <v>7.4</v>
      </c>
      <c r="Q24" s="5">
        <f t="shared" si="3"/>
        <v>-0.19999999999999929</v>
      </c>
    </row>
    <row r="25" spans="1:18">
      <c r="A25" s="2" t="s">
        <v>22</v>
      </c>
      <c r="B25" t="s">
        <v>116</v>
      </c>
      <c r="C25" s="4">
        <v>10.4</v>
      </c>
      <c r="D25" s="4">
        <v>10.3</v>
      </c>
      <c r="E25" s="5">
        <f t="shared" si="0"/>
        <v>-9.9999999999999645E-2</v>
      </c>
      <c r="G25" s="6">
        <v>35.550000000000004</v>
      </c>
      <c r="H25" s="4">
        <v>101.7</v>
      </c>
      <c r="I25" s="5">
        <f t="shared" si="1"/>
        <v>66.150000000000006</v>
      </c>
      <c r="K25" s="9" t="s">
        <v>64</v>
      </c>
      <c r="L25" s="7" t="s">
        <v>105</v>
      </c>
      <c r="M25" s="10">
        <f t="shared" si="2"/>
        <v>-316</v>
      </c>
      <c r="O25" s="4">
        <v>7.5</v>
      </c>
      <c r="P25" s="4">
        <v>7.3</v>
      </c>
      <c r="Q25" s="5">
        <f t="shared" si="3"/>
        <v>-0.20000000000000018</v>
      </c>
    </row>
    <row r="26" spans="1:18">
      <c r="A26" s="2" t="s">
        <v>23</v>
      </c>
      <c r="B26" t="s">
        <v>116</v>
      </c>
      <c r="C26" s="4">
        <v>9.6999999999999993</v>
      </c>
      <c r="D26" s="4">
        <v>8.8000000000000007</v>
      </c>
      <c r="E26" s="5">
        <f t="shared" si="0"/>
        <v>-0.89999999999999858</v>
      </c>
      <c r="G26" s="6">
        <v>39</v>
      </c>
      <c r="H26" s="4">
        <v>112.3</v>
      </c>
      <c r="I26" s="5">
        <f t="shared" si="1"/>
        <v>73.3</v>
      </c>
      <c r="K26" s="9" t="s">
        <v>65</v>
      </c>
      <c r="L26" s="7" t="s">
        <v>106</v>
      </c>
      <c r="M26" s="10">
        <f t="shared" si="2"/>
        <v>-250</v>
      </c>
      <c r="O26" s="4">
        <v>7.5</v>
      </c>
      <c r="P26" s="4">
        <v>7.2</v>
      </c>
      <c r="Q26" s="5">
        <f t="shared" si="3"/>
        <v>-0.29999999999999982</v>
      </c>
    </row>
    <row r="27" spans="1:18">
      <c r="A27" s="1">
        <v>40973</v>
      </c>
      <c r="B27" t="s">
        <v>119</v>
      </c>
      <c r="C27" s="3">
        <v>4.3</v>
      </c>
      <c r="D27" s="4">
        <v>9.4</v>
      </c>
      <c r="E27" s="5">
        <f t="shared" si="0"/>
        <v>5.1000000000000005</v>
      </c>
      <c r="G27" s="6">
        <v>27</v>
      </c>
      <c r="H27" s="4">
        <v>81.5</v>
      </c>
      <c r="I27" s="5">
        <f t="shared" si="1"/>
        <v>54.5</v>
      </c>
      <c r="K27" s="8">
        <v>316</v>
      </c>
      <c r="L27" s="7" t="s">
        <v>77</v>
      </c>
      <c r="M27" s="10">
        <f t="shared" si="2"/>
        <v>104</v>
      </c>
      <c r="O27" s="4">
        <v>7.5</v>
      </c>
      <c r="P27" s="4">
        <v>7.2</v>
      </c>
      <c r="Q27" s="5">
        <f t="shared" si="3"/>
        <v>-0.29999999999999982</v>
      </c>
    </row>
    <row r="28" spans="1:18">
      <c r="A28" s="1">
        <v>40977</v>
      </c>
      <c r="B28" t="s">
        <v>119</v>
      </c>
      <c r="C28" s="4">
        <v>4.0999999999999996</v>
      </c>
      <c r="D28" s="4">
        <v>4.4000000000000004</v>
      </c>
      <c r="E28" s="5">
        <f t="shared" si="0"/>
        <v>0.30000000000000071</v>
      </c>
      <c r="G28" s="6">
        <v>12.42</v>
      </c>
      <c r="H28" s="4">
        <v>60</v>
      </c>
      <c r="I28" s="5">
        <f t="shared" si="1"/>
        <v>47.58</v>
      </c>
      <c r="K28" s="9" t="s">
        <v>43</v>
      </c>
      <c r="L28" s="7" t="s">
        <v>81</v>
      </c>
      <c r="M28" s="10">
        <f t="shared" si="2"/>
        <v>-224</v>
      </c>
      <c r="O28" s="4">
        <v>7.6</v>
      </c>
      <c r="P28" s="4">
        <v>7.3</v>
      </c>
      <c r="Q28" s="5">
        <f t="shared" si="3"/>
        <v>-0.29999999999999982</v>
      </c>
      <c r="R28" s="5">
        <f>AVERAGE(Q27:Q33)</f>
        <v>-0.31428571428571417</v>
      </c>
    </row>
    <row r="29" spans="1:18">
      <c r="A29" s="2" t="s">
        <v>3</v>
      </c>
      <c r="B29" t="s">
        <v>119</v>
      </c>
      <c r="C29" s="4">
        <v>9</v>
      </c>
      <c r="D29" s="4">
        <v>7.9</v>
      </c>
      <c r="E29" s="5">
        <f t="shared" si="0"/>
        <v>-1.0999999999999996</v>
      </c>
      <c r="G29" s="6">
        <v>43.5</v>
      </c>
      <c r="H29" s="4">
        <v>129</v>
      </c>
      <c r="I29" s="5">
        <f t="shared" si="1"/>
        <v>85.5</v>
      </c>
      <c r="K29" s="9" t="s">
        <v>49</v>
      </c>
      <c r="L29" s="7" t="s">
        <v>87</v>
      </c>
      <c r="M29" s="10">
        <f t="shared" si="2"/>
        <v>-139</v>
      </c>
      <c r="O29" s="4">
        <v>7.5</v>
      </c>
      <c r="P29" s="4">
        <v>7</v>
      </c>
      <c r="Q29" s="5">
        <f t="shared" si="3"/>
        <v>-0.5</v>
      </c>
    </row>
    <row r="30" spans="1:18">
      <c r="A30" s="2" t="s">
        <v>19</v>
      </c>
      <c r="B30" t="s">
        <v>119</v>
      </c>
      <c r="C30" s="4">
        <v>12</v>
      </c>
      <c r="D30" s="4">
        <v>15.4</v>
      </c>
      <c r="E30" s="5">
        <f t="shared" si="0"/>
        <v>3.4000000000000004</v>
      </c>
      <c r="F30" s="5">
        <f>AVERAGE(E27:E33)</f>
        <v>0.47142857142857153</v>
      </c>
      <c r="G30" s="6">
        <v>26.85</v>
      </c>
      <c r="H30" s="4">
        <v>164.3</v>
      </c>
      <c r="I30" s="5">
        <f t="shared" si="1"/>
        <v>137.45000000000002</v>
      </c>
      <c r="K30" s="9" t="s">
        <v>52</v>
      </c>
      <c r="L30" s="7" t="s">
        <v>98</v>
      </c>
      <c r="M30" s="10">
        <f t="shared" si="2"/>
        <v>-121</v>
      </c>
      <c r="O30" s="4">
        <v>7.6</v>
      </c>
      <c r="P30" s="4">
        <v>7</v>
      </c>
      <c r="Q30" s="5">
        <f t="shared" si="3"/>
        <v>-0.59999999999999964</v>
      </c>
    </row>
    <row r="31" spans="1:18">
      <c r="A31" s="2" t="s">
        <v>9</v>
      </c>
      <c r="B31" t="s">
        <v>119</v>
      </c>
      <c r="C31" s="4">
        <v>4.5</v>
      </c>
      <c r="D31" s="4">
        <v>2.8</v>
      </c>
      <c r="E31" s="5">
        <f t="shared" si="0"/>
        <v>-1.7000000000000002</v>
      </c>
      <c r="G31" s="6">
        <v>35.550000000000004</v>
      </c>
      <c r="H31" s="4">
        <v>40.9</v>
      </c>
      <c r="I31" s="5">
        <f t="shared" si="1"/>
        <v>5.3499999999999943</v>
      </c>
      <c r="K31" s="9" t="s">
        <v>59</v>
      </c>
      <c r="L31" s="7" t="s">
        <v>99</v>
      </c>
      <c r="M31" s="10">
        <f t="shared" si="2"/>
        <v>-97</v>
      </c>
      <c r="O31" s="4">
        <v>7.5</v>
      </c>
      <c r="P31" s="4">
        <v>7.6</v>
      </c>
      <c r="Q31" s="5">
        <f t="shared" si="3"/>
        <v>9.9999999999999645E-2</v>
      </c>
    </row>
    <row r="32" spans="1:18">
      <c r="A32" s="2" t="s">
        <v>25</v>
      </c>
      <c r="B32" t="s">
        <v>119</v>
      </c>
      <c r="C32" s="4">
        <v>12.1</v>
      </c>
      <c r="D32" s="4">
        <v>9.1999999999999993</v>
      </c>
      <c r="E32" s="5">
        <f t="shared" si="0"/>
        <v>-2.9000000000000004</v>
      </c>
      <c r="G32" s="6">
        <v>43.35</v>
      </c>
      <c r="H32" s="4">
        <v>97.8</v>
      </c>
      <c r="I32" s="5">
        <f t="shared" si="1"/>
        <v>54.449999999999996</v>
      </c>
      <c r="K32" s="9" t="s">
        <v>67</v>
      </c>
      <c r="L32" s="7" t="s">
        <v>108</v>
      </c>
      <c r="M32" s="10">
        <f t="shared" si="2"/>
        <v>-180</v>
      </c>
      <c r="O32" s="4">
        <v>7.5</v>
      </c>
      <c r="P32" s="4">
        <v>7.3</v>
      </c>
      <c r="Q32" s="5">
        <f t="shared" si="3"/>
        <v>-0.20000000000000018</v>
      </c>
    </row>
    <row r="33" spans="1:18">
      <c r="A33" s="2" t="s">
        <v>30</v>
      </c>
      <c r="B33" t="s">
        <v>119</v>
      </c>
      <c r="C33" s="4">
        <v>12.9</v>
      </c>
      <c r="D33" s="4">
        <v>13.1</v>
      </c>
      <c r="E33" s="5">
        <f t="shared" si="0"/>
        <v>0.19999999999999929</v>
      </c>
      <c r="G33" s="6">
        <v>41.1</v>
      </c>
      <c r="H33" s="4">
        <v>106</v>
      </c>
      <c r="I33" s="5">
        <f t="shared" si="1"/>
        <v>64.900000000000006</v>
      </c>
      <c r="K33" s="9" t="s">
        <v>72</v>
      </c>
      <c r="L33" s="7" t="s">
        <v>100</v>
      </c>
      <c r="M33" s="10">
        <f t="shared" si="2"/>
        <v>56</v>
      </c>
      <c r="O33" s="4">
        <v>7.6</v>
      </c>
      <c r="P33" s="4">
        <v>7.2</v>
      </c>
      <c r="Q33" s="5">
        <f t="shared" si="3"/>
        <v>-0.39999999999999947</v>
      </c>
    </row>
    <row r="34" spans="1:18">
      <c r="A34" s="1">
        <v>40975</v>
      </c>
      <c r="B34" t="s">
        <v>121</v>
      </c>
      <c r="C34" s="3">
        <v>4.7</v>
      </c>
      <c r="D34" s="4">
        <v>4.0999999999999996</v>
      </c>
      <c r="E34" s="5">
        <f t="shared" si="0"/>
        <v>-0.60000000000000053</v>
      </c>
      <c r="G34" s="6">
        <v>8.6849999999999987</v>
      </c>
      <c r="H34" s="4">
        <v>73.8</v>
      </c>
      <c r="I34" s="5">
        <f t="shared" si="1"/>
        <v>65.114999999999995</v>
      </c>
      <c r="K34" s="9" t="s">
        <v>41</v>
      </c>
      <c r="L34" s="7" t="s">
        <v>79</v>
      </c>
      <c r="M34" s="10">
        <f t="shared" si="2"/>
        <v>-175</v>
      </c>
      <c r="O34" s="4">
        <v>7.7</v>
      </c>
      <c r="P34" s="4">
        <v>7.2</v>
      </c>
      <c r="Q34" s="5">
        <f t="shared" si="3"/>
        <v>-0.5</v>
      </c>
    </row>
    <row r="35" spans="1:18">
      <c r="A35" s="1">
        <v>40976</v>
      </c>
      <c r="B35" t="s">
        <v>121</v>
      </c>
      <c r="C35" s="3">
        <v>5.7</v>
      </c>
      <c r="D35" s="4">
        <v>3.5</v>
      </c>
      <c r="E35" s="5">
        <f t="shared" si="0"/>
        <v>-2.2000000000000002</v>
      </c>
      <c r="G35" s="6">
        <v>9.3450000000000006</v>
      </c>
      <c r="H35" s="4">
        <v>61.4</v>
      </c>
      <c r="I35" s="5">
        <f t="shared" si="1"/>
        <v>52.055</v>
      </c>
      <c r="K35" s="9" t="s">
        <v>42</v>
      </c>
      <c r="L35" s="7" t="s">
        <v>80</v>
      </c>
      <c r="M35" s="10">
        <f t="shared" si="2"/>
        <v>-169</v>
      </c>
      <c r="O35" s="4">
        <v>7.7</v>
      </c>
      <c r="P35" s="4">
        <v>7.3</v>
      </c>
      <c r="Q35" s="5">
        <f t="shared" si="3"/>
        <v>-0.40000000000000036</v>
      </c>
    </row>
    <row r="36" spans="1:18">
      <c r="A36" s="2" t="s">
        <v>4</v>
      </c>
      <c r="B36" t="s">
        <v>121</v>
      </c>
      <c r="C36" s="4">
        <v>9.3000000000000007</v>
      </c>
      <c r="D36" s="4">
        <v>9.8000000000000007</v>
      </c>
      <c r="E36" s="5">
        <f t="shared" si="0"/>
        <v>0.5</v>
      </c>
      <c r="F36" s="5">
        <f>AVERAGE(E34:E40)</f>
        <v>0.68571428571428561</v>
      </c>
      <c r="G36" s="6">
        <v>54.75</v>
      </c>
      <c r="H36" s="4">
        <v>121.6</v>
      </c>
      <c r="I36" s="5">
        <f t="shared" si="1"/>
        <v>66.849999999999994</v>
      </c>
      <c r="K36" s="9" t="s">
        <v>50</v>
      </c>
      <c r="L36" s="7" t="s">
        <v>88</v>
      </c>
      <c r="M36" s="10">
        <f t="shared" si="2"/>
        <v>-52</v>
      </c>
      <c r="O36" s="4">
        <v>7.5</v>
      </c>
      <c r="P36" s="4">
        <v>7</v>
      </c>
      <c r="Q36" s="5">
        <f t="shared" si="3"/>
        <v>-0.5</v>
      </c>
    </row>
    <row r="37" spans="1:18">
      <c r="A37" s="2" t="s">
        <v>16</v>
      </c>
      <c r="B37" t="s">
        <v>121</v>
      </c>
      <c r="C37" s="4">
        <v>12</v>
      </c>
      <c r="D37" s="4">
        <v>21.2</v>
      </c>
      <c r="E37" s="5">
        <f t="shared" si="0"/>
        <v>9.1999999999999993</v>
      </c>
      <c r="G37" s="6">
        <v>29.4</v>
      </c>
      <c r="H37" s="4">
        <v>212.8</v>
      </c>
      <c r="I37" s="5">
        <f t="shared" si="1"/>
        <v>183.4</v>
      </c>
      <c r="K37" s="9" t="s">
        <v>46</v>
      </c>
      <c r="L37" s="7" t="s">
        <v>95</v>
      </c>
      <c r="M37" s="10">
        <f t="shared" si="2"/>
        <v>-319</v>
      </c>
      <c r="O37" s="4">
        <v>7.4</v>
      </c>
      <c r="P37" s="4">
        <v>6.8</v>
      </c>
      <c r="Q37" s="5">
        <f t="shared" si="3"/>
        <v>-0.60000000000000053</v>
      </c>
      <c r="R37" s="5">
        <f>AVERAGE(Q34:Q40)</f>
        <v>-0.5</v>
      </c>
    </row>
    <row r="38" spans="1:18">
      <c r="A38" s="2" t="s">
        <v>10</v>
      </c>
      <c r="B38" t="s">
        <v>121</v>
      </c>
      <c r="C38" s="4">
        <v>4</v>
      </c>
      <c r="D38" s="4">
        <v>6</v>
      </c>
      <c r="E38" s="5">
        <f t="shared" si="0"/>
        <v>2</v>
      </c>
      <c r="G38" s="6">
        <v>29.55</v>
      </c>
      <c r="H38" s="4">
        <v>110.3</v>
      </c>
      <c r="I38" s="5">
        <f t="shared" si="1"/>
        <v>80.75</v>
      </c>
      <c r="K38" s="9" t="s">
        <v>60</v>
      </c>
      <c r="L38" s="7" t="s">
        <v>100</v>
      </c>
      <c r="M38" s="10">
        <f t="shared" si="2"/>
        <v>282</v>
      </c>
      <c r="O38" s="4">
        <v>7.6</v>
      </c>
      <c r="P38" s="4">
        <v>7.4</v>
      </c>
      <c r="Q38" s="5">
        <f t="shared" si="3"/>
        <v>-0.19999999999999929</v>
      </c>
    </row>
    <row r="39" spans="1:18">
      <c r="A39" s="2" t="s">
        <v>26</v>
      </c>
      <c r="B39" t="s">
        <v>121</v>
      </c>
      <c r="C39" s="4">
        <v>11.6</v>
      </c>
      <c r="D39" s="4">
        <v>9.5</v>
      </c>
      <c r="E39" s="5">
        <f t="shared" si="0"/>
        <v>-2.0999999999999996</v>
      </c>
      <c r="G39" s="6">
        <v>24.9</v>
      </c>
      <c r="H39" s="4">
        <v>118.2</v>
      </c>
      <c r="I39" s="5">
        <f t="shared" si="1"/>
        <v>93.300000000000011</v>
      </c>
      <c r="K39" s="9" t="s">
        <v>68</v>
      </c>
      <c r="L39" s="7" t="s">
        <v>109</v>
      </c>
      <c r="M39" s="10">
        <f t="shared" si="2"/>
        <v>-20</v>
      </c>
      <c r="O39" s="4">
        <v>7.8</v>
      </c>
      <c r="P39" s="4">
        <v>7.2</v>
      </c>
      <c r="Q39" s="5">
        <f t="shared" si="3"/>
        <v>-0.59999999999999964</v>
      </c>
    </row>
    <row r="40" spans="1:18">
      <c r="A40" s="2" t="s">
        <v>28</v>
      </c>
      <c r="B40" t="s">
        <v>121</v>
      </c>
      <c r="C40" s="4">
        <v>12.1</v>
      </c>
      <c r="D40" s="4">
        <v>10.1</v>
      </c>
      <c r="E40" s="5">
        <f t="shared" si="0"/>
        <v>-2</v>
      </c>
      <c r="G40" s="6">
        <v>34.049999999999997</v>
      </c>
      <c r="H40" s="4">
        <v>155.30000000000001</v>
      </c>
      <c r="I40" s="5">
        <f t="shared" si="1"/>
        <v>121.25000000000001</v>
      </c>
      <c r="K40" s="9" t="s">
        <v>70</v>
      </c>
      <c r="L40" s="7" t="s">
        <v>111</v>
      </c>
      <c r="M40" s="10">
        <f t="shared" si="2"/>
        <v>-16</v>
      </c>
      <c r="O40" s="4">
        <v>7.9</v>
      </c>
      <c r="P40" s="4">
        <v>7.2</v>
      </c>
      <c r="Q40" s="5">
        <f t="shared" si="3"/>
        <v>-0.70000000000000018</v>
      </c>
    </row>
    <row r="41" spans="1:18">
      <c r="A41" s="1">
        <v>40974</v>
      </c>
      <c r="B41" t="s">
        <v>120</v>
      </c>
      <c r="C41" s="3">
        <v>5</v>
      </c>
      <c r="D41" s="4">
        <v>6.6</v>
      </c>
      <c r="E41" s="5">
        <f t="shared" si="0"/>
        <v>1.5999999999999996</v>
      </c>
      <c r="G41" s="6">
        <v>11.655000000000001</v>
      </c>
      <c r="H41" s="4">
        <v>109.2</v>
      </c>
      <c r="I41" s="5">
        <f t="shared" si="1"/>
        <v>97.545000000000002</v>
      </c>
      <c r="K41" s="8">
        <v>332</v>
      </c>
      <c r="L41" s="7" t="s">
        <v>78</v>
      </c>
      <c r="M41" s="10">
        <f t="shared" si="2"/>
        <v>-64</v>
      </c>
      <c r="O41" s="4">
        <v>7.8</v>
      </c>
      <c r="P41" s="4">
        <v>7</v>
      </c>
      <c r="Q41" s="5">
        <f t="shared" si="3"/>
        <v>-0.79999999999999982</v>
      </c>
    </row>
    <row r="42" spans="1:18">
      <c r="A42" s="1">
        <v>40981</v>
      </c>
      <c r="B42" t="s">
        <v>120</v>
      </c>
      <c r="C42" s="4">
        <v>5.4</v>
      </c>
      <c r="D42" s="4">
        <v>4.7</v>
      </c>
      <c r="E42" s="5">
        <f t="shared" si="0"/>
        <v>-0.70000000000000018</v>
      </c>
      <c r="G42" s="6">
        <v>12.629999999999999</v>
      </c>
      <c r="H42" s="4">
        <v>68.8</v>
      </c>
      <c r="I42" s="5">
        <f t="shared" si="1"/>
        <v>56.17</v>
      </c>
      <c r="K42" s="9" t="s">
        <v>47</v>
      </c>
      <c r="L42" s="7" t="s">
        <v>85</v>
      </c>
      <c r="M42" s="10">
        <f t="shared" si="2"/>
        <v>-302</v>
      </c>
      <c r="O42" s="4">
        <v>7.7</v>
      </c>
      <c r="P42" s="4">
        <v>7.2</v>
      </c>
      <c r="Q42" s="5">
        <f t="shared" si="3"/>
        <v>-0.5</v>
      </c>
    </row>
    <row r="43" spans="1:18">
      <c r="A43" s="2" t="s">
        <v>6</v>
      </c>
      <c r="B43" t="s">
        <v>120</v>
      </c>
      <c r="C43" s="4">
        <v>10.4</v>
      </c>
      <c r="D43" s="4">
        <v>10.8</v>
      </c>
      <c r="E43" s="5">
        <f t="shared" si="0"/>
        <v>0.40000000000000036</v>
      </c>
      <c r="F43" s="5">
        <f>AVERAGE(E41:E47)</f>
        <v>-0.45714285714285696</v>
      </c>
      <c r="G43" s="6">
        <v>27.3</v>
      </c>
      <c r="H43" s="4">
        <v>173.2</v>
      </c>
      <c r="I43" s="5">
        <f t="shared" si="1"/>
        <v>145.89999999999998</v>
      </c>
      <c r="K43" s="9" t="s">
        <v>52</v>
      </c>
      <c r="L43" s="7" t="s">
        <v>90</v>
      </c>
      <c r="M43" s="10">
        <f t="shared" si="2"/>
        <v>32</v>
      </c>
      <c r="O43" s="4">
        <v>7.3</v>
      </c>
      <c r="P43" s="4">
        <v>6.9</v>
      </c>
      <c r="Q43" s="5">
        <f t="shared" si="3"/>
        <v>-0.39999999999999947</v>
      </c>
      <c r="R43" s="5">
        <f>AVERAGE(Q41:Q47)</f>
        <v>-0.47142857142857142</v>
      </c>
    </row>
    <row r="44" spans="1:18">
      <c r="A44" s="2" t="s">
        <v>17</v>
      </c>
      <c r="B44" t="s">
        <v>120</v>
      </c>
      <c r="C44" s="4">
        <v>14.1</v>
      </c>
      <c r="D44" s="4">
        <v>15.9</v>
      </c>
      <c r="E44" s="5">
        <f t="shared" si="0"/>
        <v>1.8000000000000007</v>
      </c>
      <c r="G44" s="6">
        <v>30</v>
      </c>
      <c r="H44" s="4">
        <v>235.8</v>
      </c>
      <c r="I44" s="5">
        <f t="shared" si="1"/>
        <v>205.8</v>
      </c>
      <c r="K44" s="9" t="s">
        <v>57</v>
      </c>
      <c r="L44" s="7" t="s">
        <v>96</v>
      </c>
      <c r="M44" s="10">
        <f t="shared" si="2"/>
        <v>96</v>
      </c>
      <c r="O44" s="4">
        <v>7.5</v>
      </c>
      <c r="P44" s="4">
        <v>6.8</v>
      </c>
      <c r="Q44" s="5">
        <f t="shared" si="3"/>
        <v>-0.70000000000000018</v>
      </c>
    </row>
    <row r="45" spans="1:18">
      <c r="A45" s="2" t="s">
        <v>12</v>
      </c>
      <c r="B45" t="s">
        <v>120</v>
      </c>
      <c r="C45" s="4">
        <v>6.1</v>
      </c>
      <c r="D45" s="4">
        <v>3.9</v>
      </c>
      <c r="E45" s="5">
        <f t="shared" si="0"/>
        <v>-2.1999999999999997</v>
      </c>
      <c r="G45" s="6">
        <v>38.25</v>
      </c>
      <c r="H45" s="4">
        <v>83.4</v>
      </c>
      <c r="I45" s="5">
        <f t="shared" si="1"/>
        <v>45.150000000000006</v>
      </c>
      <c r="K45" s="9" t="s">
        <v>61</v>
      </c>
      <c r="L45" s="7" t="s">
        <v>102</v>
      </c>
      <c r="M45" s="10">
        <f t="shared" si="2"/>
        <v>-241</v>
      </c>
      <c r="O45" s="4">
        <v>7.5</v>
      </c>
      <c r="P45" s="4">
        <v>7.4</v>
      </c>
      <c r="Q45" s="5">
        <f t="shared" si="3"/>
        <v>-9.9999999999999645E-2</v>
      </c>
    </row>
    <row r="46" spans="1:18">
      <c r="A46" s="2" t="s">
        <v>21</v>
      </c>
      <c r="B46" t="s">
        <v>120</v>
      </c>
      <c r="C46" s="4">
        <v>13.1</v>
      </c>
      <c r="D46" s="4">
        <v>9.9</v>
      </c>
      <c r="E46" s="5">
        <f t="shared" si="0"/>
        <v>-3.1999999999999993</v>
      </c>
      <c r="G46" s="6">
        <v>74.850000000000009</v>
      </c>
      <c r="H46" s="4">
        <v>112.6</v>
      </c>
      <c r="I46" s="5">
        <f t="shared" si="1"/>
        <v>37.749999999999986</v>
      </c>
      <c r="K46" s="9" t="s">
        <v>63</v>
      </c>
      <c r="L46" s="7" t="s">
        <v>104</v>
      </c>
      <c r="M46" s="10">
        <f t="shared" si="2"/>
        <v>-257</v>
      </c>
      <c r="O46" s="4">
        <v>7.4</v>
      </c>
      <c r="P46" s="4">
        <v>7.3</v>
      </c>
      <c r="Q46" s="5">
        <f t="shared" si="3"/>
        <v>-0.10000000000000053</v>
      </c>
    </row>
    <row r="47" spans="1:18">
      <c r="A47" s="2" t="s">
        <v>29</v>
      </c>
      <c r="B47" t="s">
        <v>120</v>
      </c>
      <c r="C47" s="4">
        <v>11.8</v>
      </c>
      <c r="D47" s="4">
        <v>10.9</v>
      </c>
      <c r="E47" s="5">
        <f t="shared" si="0"/>
        <v>-0.90000000000000036</v>
      </c>
      <c r="G47" s="6">
        <v>24.9</v>
      </c>
      <c r="H47" s="4">
        <v>181.3</v>
      </c>
      <c r="I47" s="5">
        <f t="shared" si="1"/>
        <v>156.4</v>
      </c>
      <c r="K47" s="9" t="s">
        <v>71</v>
      </c>
      <c r="L47" s="7" t="s">
        <v>90</v>
      </c>
      <c r="M47" s="10">
        <f t="shared" si="2"/>
        <v>-8</v>
      </c>
      <c r="O47" s="4">
        <v>7.8</v>
      </c>
      <c r="P47" s="4">
        <v>7.1</v>
      </c>
      <c r="Q47" s="5">
        <f t="shared" si="3"/>
        <v>-0.70000000000000018</v>
      </c>
    </row>
    <row r="48" spans="1:18">
      <c r="C48" s="5">
        <f>AVERAGE(C5:C47)</f>
        <v>8.4558139534883718</v>
      </c>
      <c r="D48" s="4"/>
    </row>
    <row r="50" spans="1:17">
      <c r="A50" s="14" t="s">
        <v>123</v>
      </c>
      <c r="B50" s="14" t="s">
        <v>124</v>
      </c>
      <c r="C50" s="14" t="s">
        <v>125</v>
      </c>
      <c r="O50" s="14" t="s">
        <v>128</v>
      </c>
      <c r="P50" s="14" t="s">
        <v>129</v>
      </c>
      <c r="Q50" s="14" t="s">
        <v>130</v>
      </c>
    </row>
    <row r="51" spans="1:17">
      <c r="A51" t="s">
        <v>117</v>
      </c>
      <c r="B51" s="5">
        <f>AVERAGE(C5:C11)</f>
        <v>8.6571428571428566</v>
      </c>
      <c r="C51" s="5">
        <f>AVERAGE(D5:D11)</f>
        <v>10.385714285714286</v>
      </c>
      <c r="I51" s="14" t="s">
        <v>123</v>
      </c>
      <c r="J51" s="14" t="s">
        <v>126</v>
      </c>
      <c r="K51" s="14" t="s">
        <v>127</v>
      </c>
      <c r="L51" s="14" t="s">
        <v>34</v>
      </c>
      <c r="O51" t="s">
        <v>117</v>
      </c>
      <c r="P51" s="5">
        <f>AVERAGE(O5:O11)</f>
        <v>7.6571428571428566</v>
      </c>
      <c r="Q51" s="5">
        <f>AVERAGE(P5:P11)</f>
        <v>7.1285714285714272</v>
      </c>
    </row>
    <row r="52" spans="1:17">
      <c r="A52" t="s">
        <v>118</v>
      </c>
      <c r="B52" s="5">
        <f>AVERAGE(C14:C19)</f>
        <v>7.7166666666666659</v>
      </c>
      <c r="C52" s="5">
        <f>AVERAGE(D14:D19)</f>
        <v>8.5666666666666647</v>
      </c>
      <c r="I52" t="s">
        <v>117</v>
      </c>
      <c r="J52" s="5">
        <f>AVERAGE(G5:G11)</f>
        <v>27.354285714285712</v>
      </c>
      <c r="K52" s="5">
        <f>AVERAGE(H5:H11)</f>
        <v>130.4</v>
      </c>
      <c r="L52" s="5">
        <f>K52-J52</f>
        <v>103.0457142857143</v>
      </c>
      <c r="O52" t="s">
        <v>118</v>
      </c>
      <c r="P52" s="5">
        <f>AVERAGE(O14:O19)</f>
        <v>7.6333333333333337</v>
      </c>
      <c r="Q52" s="5">
        <f>AVERAGE(P14:P19)</f>
        <v>7.0666666666666664</v>
      </c>
    </row>
    <row r="53" spans="1:17">
      <c r="A53" t="s">
        <v>116</v>
      </c>
      <c r="B53" s="5">
        <f>AVERAGE(C20:C26)</f>
        <v>8.4285714285714288</v>
      </c>
      <c r="C53" s="5">
        <f>AVERAGE(D21:D26)</f>
        <v>10.016666666666666</v>
      </c>
      <c r="I53" t="s">
        <v>118</v>
      </c>
      <c r="J53" s="5">
        <f>AVERAGE(G14:G19)</f>
        <v>25.420833333333331</v>
      </c>
      <c r="K53" s="5">
        <f>AVERAGE(H14:H19)</f>
        <v>127.33333333333333</v>
      </c>
      <c r="L53" s="5">
        <f t="shared" ref="L53:L57" si="4">K53-J53</f>
        <v>101.91249999999999</v>
      </c>
      <c r="O53" t="s">
        <v>116</v>
      </c>
      <c r="P53" s="5">
        <f>AVERAGE(O20:O26)</f>
        <v>7.5428571428571436</v>
      </c>
      <c r="Q53" s="5">
        <f>AVERAGE(P20:P26)</f>
        <v>7.1428571428571432</v>
      </c>
    </row>
    <row r="54" spans="1:17">
      <c r="A54" t="s">
        <v>119</v>
      </c>
      <c r="B54" s="5">
        <f>AVERAGE(C27:C33)</f>
        <v>8.4142857142857146</v>
      </c>
      <c r="C54" s="5">
        <f>AVERAGE(D27:D33)</f>
        <v>8.8857142857142843</v>
      </c>
      <c r="I54" t="s">
        <v>116</v>
      </c>
      <c r="J54" s="5">
        <f>AVERAGE(G20:G26)</f>
        <v>25.658571428571431</v>
      </c>
      <c r="K54" s="5">
        <f>AVERAGE(H20:H26)</f>
        <v>134.62857142857143</v>
      </c>
      <c r="L54" s="5">
        <f t="shared" si="4"/>
        <v>108.97</v>
      </c>
      <c r="O54" t="s">
        <v>119</v>
      </c>
      <c r="P54" s="5">
        <f>AVERAGE(O27:O33)</f>
        <v>7.5428571428571436</v>
      </c>
      <c r="Q54" s="5">
        <f>AVERAGE(P27:P33)</f>
        <v>7.2285714285714286</v>
      </c>
    </row>
    <row r="55" spans="1:17">
      <c r="A55" t="s">
        <v>121</v>
      </c>
      <c r="B55" s="5">
        <f>AVERAGE(C34:C40)</f>
        <v>8.4857142857142858</v>
      </c>
      <c r="C55" s="5">
        <f>AVERAGE(D34:D40)</f>
        <v>9.171428571428569</v>
      </c>
      <c r="I55" t="s">
        <v>119</v>
      </c>
      <c r="J55" s="5">
        <f>AVERAGE(G27:G33)</f>
        <v>32.824285714285715</v>
      </c>
      <c r="K55" s="5">
        <f>AVERAGE(H27:H33)</f>
        <v>97.071428571428569</v>
      </c>
      <c r="L55" s="5">
        <f t="shared" si="4"/>
        <v>64.247142857142848</v>
      </c>
      <c r="O55" t="s">
        <v>121</v>
      </c>
      <c r="P55" s="5">
        <f>AVERAGE(O34:O40)</f>
        <v>7.6571428571428566</v>
      </c>
      <c r="Q55" s="5">
        <f>AVERAGE(P34:P40)</f>
        <v>7.1571428571428584</v>
      </c>
    </row>
    <row r="56" spans="1:17">
      <c r="A56" t="s">
        <v>120</v>
      </c>
      <c r="B56" s="5">
        <f>AVERAGE(C41:C47)</f>
        <v>9.4142857142857146</v>
      </c>
      <c r="C56" s="5">
        <f>AVERAGE(D41:D47)</f>
        <v>8.9571428571428573</v>
      </c>
      <c r="I56" t="s">
        <v>121</v>
      </c>
      <c r="J56" s="5">
        <f>AVERAGE(G34:G40)</f>
        <v>27.240000000000002</v>
      </c>
      <c r="K56" s="5">
        <f>AVERAGE(H34:H40)</f>
        <v>121.91428571428573</v>
      </c>
      <c r="L56" s="5">
        <f t="shared" si="4"/>
        <v>94.67428571428573</v>
      </c>
      <c r="O56" t="s">
        <v>120</v>
      </c>
      <c r="P56" s="5">
        <f>AVERAGE(O41:O47)</f>
        <v>7.5714285714285703</v>
      </c>
      <c r="Q56" s="5">
        <f>AVERAGE(P41:P47)</f>
        <v>7.1000000000000005</v>
      </c>
    </row>
    <row r="57" spans="1:17">
      <c r="I57" t="s">
        <v>120</v>
      </c>
      <c r="J57" s="5">
        <f>AVERAGE(G41:G47)</f>
        <v>31.369285714285716</v>
      </c>
      <c r="K57" s="5">
        <f>AVERAGE(H41:H47)</f>
        <v>137.75714285714284</v>
      </c>
      <c r="L57" s="5">
        <f t="shared" si="4"/>
        <v>106.38785714285711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Sorted - treatment</vt:lpstr>
    </vt:vector>
  </TitlesOfParts>
  <Company>Stone's Throw Urban Farm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Liebman</dc:creator>
  <cp:lastModifiedBy>Alexander Liebman</cp:lastModifiedBy>
  <dcterms:created xsi:type="dcterms:W3CDTF">2013-11-24T21:20:50Z</dcterms:created>
  <dcterms:modified xsi:type="dcterms:W3CDTF">2013-12-03T20:14:11Z</dcterms:modified>
</cp:coreProperties>
</file>