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ller/Desktop/umass/research/fall forage broadleafs/"/>
    </mc:Choice>
  </mc:AlternateContent>
  <xr:revisionPtr revIDLastSave="0" documentId="13_ncr:1_{AE7B4EF8-1EC3-554E-8A51-F6A02BC5CB20}" xr6:coauthVersionLast="45" xr6:coauthVersionMax="45" xr10:uidLastSave="{00000000-0000-0000-0000-000000000000}"/>
  <bookViews>
    <workbookView xWindow="980" yWindow="460" windowWidth="24120" windowHeight="16100" xr2:uid="{362B1E8F-9C54-9743-A8C2-DBCBB0F902C9}"/>
  </bookViews>
  <sheets>
    <sheet name="layout and treatments" sheetId="1" r:id="rId1"/>
    <sheet name="seed needs" sheetId="2" r:id="rId2"/>
  </sheets>
  <definedNames>
    <definedName name="_xlnm.Print_Area" localSheetId="0">'layout and treatments'!$A$1:$I$46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6" i="1" l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L31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K31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G31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P15" i="2" l="1"/>
  <c r="Q15" i="2" s="1"/>
  <c r="P14" i="2"/>
  <c r="Q14" i="2" s="1"/>
  <c r="O12" i="2"/>
  <c r="P12" i="2" s="1"/>
  <c r="Q12" i="2" s="1"/>
  <c r="O11" i="2"/>
  <c r="P11" i="2" s="1"/>
  <c r="Q11" i="2" s="1"/>
  <c r="O10" i="2"/>
  <c r="P10" i="2" s="1"/>
  <c r="Q10" i="2" s="1"/>
  <c r="O9" i="2"/>
  <c r="P9" i="2" s="1"/>
  <c r="Q9" i="2" s="1"/>
  <c r="O8" i="2"/>
  <c r="P8" i="2" s="1"/>
  <c r="Q8" i="2" s="1"/>
  <c r="O7" i="2"/>
  <c r="P7" i="2" s="1"/>
  <c r="Q7" i="2" s="1"/>
  <c r="O6" i="2"/>
  <c r="P6" i="2" s="1"/>
  <c r="Q6" i="2" s="1"/>
  <c r="O5" i="2"/>
  <c r="P5" i="2" s="1"/>
  <c r="Q5" i="2" s="1"/>
</calcChain>
</file>

<file path=xl/sharedStrings.xml><?xml version="1.0" encoding="utf-8"?>
<sst xmlns="http://schemas.openxmlformats.org/spreadsheetml/2006/main" count="271" uniqueCount="69">
  <si>
    <t>Brassica</t>
  </si>
  <si>
    <t>A</t>
  </si>
  <si>
    <t>B</t>
  </si>
  <si>
    <t>C</t>
  </si>
  <si>
    <t>D</t>
  </si>
  <si>
    <t>E</t>
  </si>
  <si>
    <t>none</t>
  </si>
  <si>
    <t>Treatment</t>
  </si>
  <si>
    <t>% Brassica</t>
  </si>
  <si>
    <t>% Oats and Peas</t>
  </si>
  <si>
    <t>#/A Brassica</t>
  </si>
  <si>
    <t>#/A Oats</t>
  </si>
  <si>
    <t>#/A Peas</t>
  </si>
  <si>
    <t>Rep 1</t>
  </si>
  <si>
    <t>Rep 2</t>
  </si>
  <si>
    <t>Rep 3</t>
  </si>
  <si>
    <t>Rep 4</t>
  </si>
  <si>
    <t>Guard</t>
  </si>
  <si>
    <t>North</t>
  </si>
  <si>
    <t>g/plot Brassica</t>
  </si>
  <si>
    <t>g/plot Oats</t>
  </si>
  <si>
    <t>g/plot Peas</t>
  </si>
  <si>
    <t>F</t>
  </si>
  <si>
    <t>G</t>
  </si>
  <si>
    <t>Fall Forage Brassicas Layout 2020 Massachusetts</t>
  </si>
  <si>
    <t>No.</t>
  </si>
  <si>
    <t>Appin</t>
  </si>
  <si>
    <t>Barkant</t>
  </si>
  <si>
    <t>Barsica</t>
  </si>
  <si>
    <t>T-Raptor</t>
  </si>
  <si>
    <t>Pacific Gold</t>
  </si>
  <si>
    <t>Ground Hog</t>
  </si>
  <si>
    <t>AP25</t>
  </si>
  <si>
    <t>AP50</t>
  </si>
  <si>
    <t>AP75</t>
  </si>
  <si>
    <t>AP100</t>
  </si>
  <si>
    <t>BK25</t>
  </si>
  <si>
    <t>BK50</t>
  </si>
  <si>
    <t>BK75</t>
  </si>
  <si>
    <t>BK100</t>
  </si>
  <si>
    <t>BS25</t>
  </si>
  <si>
    <t>BS50</t>
  </si>
  <si>
    <t>BS75</t>
  </si>
  <si>
    <t>BS100</t>
  </si>
  <si>
    <t>TR25</t>
  </si>
  <si>
    <t>TR50</t>
  </si>
  <si>
    <t>TR75</t>
  </si>
  <si>
    <t>TR100</t>
  </si>
  <si>
    <t>PG25</t>
  </si>
  <si>
    <t>PG50</t>
  </si>
  <si>
    <t>PG75</t>
  </si>
  <si>
    <t>PG100</t>
  </si>
  <si>
    <t>GH25</t>
  </si>
  <si>
    <t>GH50</t>
  </si>
  <si>
    <t>GH75</t>
  </si>
  <si>
    <t>GH100</t>
  </si>
  <si>
    <t>CTRL</t>
  </si>
  <si>
    <t>per rep</t>
  </si>
  <si>
    <t>grams</t>
  </si>
  <si>
    <t>Treatment Oats</t>
  </si>
  <si>
    <t>Treatment Peas</t>
  </si>
  <si>
    <t>Guard Oats</t>
  </si>
  <si>
    <t>Guard Peas</t>
  </si>
  <si>
    <t>25'</t>
  </si>
  <si>
    <t>per year</t>
  </si>
  <si>
    <t>two years</t>
  </si>
  <si>
    <t>Total experimental area is 175' x 132'</t>
  </si>
  <si>
    <t>49"</t>
  </si>
  <si>
    <t>Guard / Replacement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</si>
</sst>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 diagonalUp="1">
      <left style="thick">
        <color auto="1"/>
      </left>
      <right/>
      <top/>
      <bottom/>
      <diagonal style="thick">
        <color auto="1"/>
      </diagonal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6" borderId="0" xfId="0" applyFill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1" xfId="0" applyBorder="1"/>
    <xf numFmtId="2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BBE90-54C4-2B4B-835E-BB2521B8CEFE}">
  <sheetPr>
    <pageSetUpPr fitToPage="1"/>
  </sheetPr>
  <dimension ref="A1:N76"/>
  <sheetViews>
    <sheetView tabSelected="1" zoomScale="81" zoomScaleNormal="81" workbookViewId="0">
      <selection activeCell="I12" sqref="I12"/>
    </sheetView>
  </sheetViews>
  <sheetFormatPr baseColWidth="10" defaultColWidth="16.6640625" defaultRowHeight="32" customHeight="1" x14ac:dyDescent="0.2"/>
  <cols>
    <col min="1" max="2" width="5.33203125" customWidth="1"/>
    <col min="14" max="14" width="5.33203125" customWidth="1"/>
  </cols>
  <sheetData>
    <row r="1" spans="1:12" ht="32" customHeight="1" x14ac:dyDescent="0.2">
      <c r="C1" s="22" t="s">
        <v>24</v>
      </c>
      <c r="F1" s="1" t="s">
        <v>66</v>
      </c>
    </row>
    <row r="2" spans="1:12" ht="32" customHeight="1" x14ac:dyDescent="0.2"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22</v>
      </c>
      <c r="I2" s="3" t="s">
        <v>23</v>
      </c>
      <c r="J2" s="3"/>
      <c r="K2" s="3"/>
    </row>
    <row r="3" spans="1:12" ht="32" customHeight="1" x14ac:dyDescent="0.2">
      <c r="D3" s="3" t="s">
        <v>63</v>
      </c>
    </row>
    <row r="4" spans="1:12" ht="32" customHeight="1" x14ac:dyDescent="0.2">
      <c r="A4" s="3">
        <v>1</v>
      </c>
      <c r="C4" s="5" t="s">
        <v>35</v>
      </c>
      <c r="D4" s="5" t="s">
        <v>43</v>
      </c>
      <c r="E4" s="5" t="s">
        <v>39</v>
      </c>
      <c r="F4" s="5" t="s">
        <v>55</v>
      </c>
      <c r="G4" s="5" t="s">
        <v>51</v>
      </c>
      <c r="H4" s="5" t="s">
        <v>47</v>
      </c>
      <c r="I4" s="24"/>
    </row>
    <row r="5" spans="1:12" s="24" customFormat="1" ht="8" customHeight="1" x14ac:dyDescent="0.2">
      <c r="A5" s="23"/>
    </row>
    <row r="6" spans="1:12" ht="32" customHeight="1" x14ac:dyDescent="0.2">
      <c r="A6" s="3">
        <v>2</v>
      </c>
      <c r="B6" s="2" t="s">
        <v>67</v>
      </c>
      <c r="C6" s="5"/>
      <c r="D6" s="18" t="s">
        <v>42</v>
      </c>
      <c r="E6" s="18" t="s">
        <v>33</v>
      </c>
      <c r="F6" s="18" t="s">
        <v>51</v>
      </c>
      <c r="G6" s="18" t="s">
        <v>45</v>
      </c>
      <c r="H6" s="18" t="s">
        <v>35</v>
      </c>
      <c r="I6" s="4"/>
      <c r="K6" s="13"/>
      <c r="L6" s="3" t="s">
        <v>13</v>
      </c>
    </row>
    <row r="7" spans="1:12" s="4" customFormat="1" ht="8" customHeight="1" x14ac:dyDescent="0.2">
      <c r="A7" s="26"/>
      <c r="B7" s="28"/>
      <c r="D7" s="27"/>
      <c r="E7" s="27"/>
      <c r="F7" s="27"/>
      <c r="G7" s="27"/>
      <c r="H7" s="27"/>
      <c r="K7" s="25"/>
      <c r="L7" s="26"/>
    </row>
    <row r="8" spans="1:12" ht="32" customHeight="1" x14ac:dyDescent="0.2">
      <c r="A8" s="3">
        <v>3</v>
      </c>
      <c r="C8" s="5"/>
      <c r="D8" s="18" t="s">
        <v>43</v>
      </c>
      <c r="E8" s="18" t="s">
        <v>32</v>
      </c>
      <c r="F8" s="18" t="s">
        <v>56</v>
      </c>
      <c r="G8" s="18" t="s">
        <v>54</v>
      </c>
      <c r="H8" s="18" t="s">
        <v>38</v>
      </c>
      <c r="I8" s="4"/>
      <c r="K8" s="1"/>
      <c r="L8" s="3"/>
    </row>
    <row r="9" spans="1:12" s="4" customFormat="1" ht="8" customHeight="1" x14ac:dyDescent="0.2">
      <c r="A9" s="26"/>
      <c r="D9" s="27"/>
      <c r="E9" s="27"/>
      <c r="F9" s="27"/>
      <c r="G9" s="27"/>
      <c r="H9" s="27"/>
      <c r="K9" s="25"/>
      <c r="L9" s="26"/>
    </row>
    <row r="10" spans="1:12" ht="32" customHeight="1" x14ac:dyDescent="0.2">
      <c r="A10" s="3">
        <v>4</v>
      </c>
      <c r="C10" s="5"/>
      <c r="D10" s="18" t="s">
        <v>53</v>
      </c>
      <c r="E10" s="18" t="s">
        <v>44</v>
      </c>
      <c r="F10" s="18" t="s">
        <v>34</v>
      </c>
      <c r="G10" s="18" t="s">
        <v>50</v>
      </c>
      <c r="H10" s="18" t="s">
        <v>55</v>
      </c>
      <c r="I10" s="4"/>
      <c r="K10" s="14"/>
      <c r="L10" s="3" t="s">
        <v>14</v>
      </c>
    </row>
    <row r="11" spans="1:12" s="4" customFormat="1" ht="8" customHeight="1" x14ac:dyDescent="0.2">
      <c r="A11" s="26"/>
      <c r="D11" s="27"/>
      <c r="E11" s="27"/>
      <c r="F11" s="27"/>
      <c r="G11" s="27"/>
      <c r="H11" s="27"/>
      <c r="K11" s="25"/>
      <c r="L11" s="26"/>
    </row>
    <row r="12" spans="1:12" s="4" customFormat="1" ht="32" customHeight="1" x14ac:dyDescent="0.2">
      <c r="A12" s="26">
        <v>5</v>
      </c>
      <c r="C12" s="5"/>
      <c r="D12" s="18" t="s">
        <v>48</v>
      </c>
      <c r="E12" s="18" t="s">
        <v>47</v>
      </c>
      <c r="F12" s="18" t="s">
        <v>36</v>
      </c>
      <c r="G12" s="18" t="s">
        <v>41</v>
      </c>
      <c r="H12" s="18" t="s">
        <v>49</v>
      </c>
      <c r="K12" s="25"/>
      <c r="L12" s="26"/>
    </row>
    <row r="13" spans="1:12" s="4" customFormat="1" ht="8" customHeight="1" x14ac:dyDescent="0.2">
      <c r="A13" s="26"/>
      <c r="D13" s="27"/>
      <c r="E13" s="27"/>
      <c r="F13" s="27"/>
      <c r="G13" s="27"/>
      <c r="H13" s="27"/>
      <c r="K13" s="25"/>
      <c r="L13" s="26"/>
    </row>
    <row r="14" spans="1:12" s="4" customFormat="1" ht="32" customHeight="1" x14ac:dyDescent="0.2">
      <c r="A14" s="26">
        <v>6</v>
      </c>
      <c r="C14" s="5"/>
      <c r="D14" s="18" t="s">
        <v>46</v>
      </c>
      <c r="E14" s="18" t="s">
        <v>37</v>
      </c>
      <c r="F14" s="18" t="s">
        <v>39</v>
      </c>
      <c r="G14" s="18" t="s">
        <v>52</v>
      </c>
      <c r="H14" s="18" t="s">
        <v>40</v>
      </c>
      <c r="K14" s="15"/>
      <c r="L14" s="3" t="s">
        <v>15</v>
      </c>
    </row>
    <row r="15" spans="1:12" s="4" customFormat="1" ht="8" customHeight="1" x14ac:dyDescent="0.2">
      <c r="A15" s="26"/>
      <c r="D15" s="27"/>
      <c r="E15" s="27"/>
      <c r="F15" s="27"/>
      <c r="G15" s="27"/>
      <c r="H15" s="27"/>
      <c r="K15" s="25"/>
      <c r="L15" s="26"/>
    </row>
    <row r="16" spans="1:12" ht="32" customHeight="1" x14ac:dyDescent="0.2">
      <c r="A16" s="3">
        <v>7</v>
      </c>
      <c r="C16" s="5"/>
      <c r="D16" s="19" t="s">
        <v>32</v>
      </c>
      <c r="E16" s="19" t="s">
        <v>49</v>
      </c>
      <c r="F16" s="19" t="s">
        <v>34</v>
      </c>
      <c r="G16" s="19" t="s">
        <v>40</v>
      </c>
      <c r="H16" s="19" t="s">
        <v>47</v>
      </c>
      <c r="I16" s="4"/>
      <c r="K16" s="1"/>
      <c r="L16" s="3"/>
    </row>
    <row r="17" spans="1:13" s="4" customFormat="1" ht="8" customHeight="1" x14ac:dyDescent="0.2">
      <c r="A17" s="26"/>
      <c r="D17" s="27"/>
      <c r="E17" s="27"/>
      <c r="F17" s="27"/>
      <c r="G17" s="27"/>
      <c r="H17" s="27"/>
      <c r="K17" s="25"/>
      <c r="L17" s="26"/>
    </row>
    <row r="18" spans="1:13" ht="32" customHeight="1" x14ac:dyDescent="0.2">
      <c r="A18" s="3">
        <v>8</v>
      </c>
      <c r="C18" s="5"/>
      <c r="D18" s="19" t="s">
        <v>39</v>
      </c>
      <c r="E18" s="19" t="s">
        <v>52</v>
      </c>
      <c r="F18" s="19" t="s">
        <v>51</v>
      </c>
      <c r="G18" s="19" t="s">
        <v>35</v>
      </c>
      <c r="H18" s="19" t="s">
        <v>37</v>
      </c>
      <c r="I18" s="4"/>
      <c r="K18" s="16"/>
      <c r="L18" s="3" t="s">
        <v>16</v>
      </c>
    </row>
    <row r="19" spans="1:13" s="4" customFormat="1" ht="8" customHeight="1" x14ac:dyDescent="0.2">
      <c r="A19" s="26"/>
      <c r="D19" s="27"/>
      <c r="E19" s="27"/>
      <c r="F19" s="27"/>
      <c r="G19" s="27"/>
      <c r="H19" s="27"/>
      <c r="K19" s="25"/>
      <c r="L19" s="26"/>
    </row>
    <row r="20" spans="1:13" ht="32" customHeight="1" x14ac:dyDescent="0.2">
      <c r="A20" s="3">
        <v>9</v>
      </c>
      <c r="C20" s="5"/>
      <c r="D20" s="19" t="s">
        <v>46</v>
      </c>
      <c r="E20" s="19" t="s">
        <v>38</v>
      </c>
      <c r="F20" s="19" t="s">
        <v>42</v>
      </c>
      <c r="G20" s="19" t="s">
        <v>54</v>
      </c>
      <c r="H20" s="19" t="s">
        <v>48</v>
      </c>
      <c r="I20" s="4"/>
      <c r="K20" s="1"/>
      <c r="L20" s="3"/>
    </row>
    <row r="21" spans="1:13" s="4" customFormat="1" ht="8" customHeight="1" x14ac:dyDescent="0.2">
      <c r="A21" s="26"/>
      <c r="D21" s="27"/>
      <c r="E21" s="27"/>
      <c r="F21" s="27"/>
      <c r="G21" s="27"/>
      <c r="H21" s="27"/>
      <c r="K21" s="25"/>
      <c r="L21" s="26"/>
    </row>
    <row r="22" spans="1:13" s="4" customFormat="1" ht="32" customHeight="1" x14ac:dyDescent="0.2">
      <c r="A22" s="26">
        <v>10</v>
      </c>
      <c r="C22" s="5"/>
      <c r="D22" s="19" t="s">
        <v>43</v>
      </c>
      <c r="E22" s="19" t="s">
        <v>44</v>
      </c>
      <c r="F22" s="19" t="s">
        <v>56</v>
      </c>
      <c r="G22" s="19" t="s">
        <v>50</v>
      </c>
      <c r="H22" s="19" t="s">
        <v>41</v>
      </c>
      <c r="K22" s="17"/>
      <c r="L22" s="22" t="s">
        <v>68</v>
      </c>
    </row>
    <row r="23" spans="1:13" s="4" customFormat="1" ht="8" customHeight="1" x14ac:dyDescent="0.2">
      <c r="A23" s="26"/>
      <c r="D23" s="27"/>
      <c r="E23" s="27"/>
      <c r="F23" s="27"/>
      <c r="G23" s="27"/>
      <c r="H23" s="27"/>
      <c r="K23" s="25"/>
      <c r="L23" s="25"/>
      <c r="M23" s="25"/>
    </row>
    <row r="24" spans="1:13" s="4" customFormat="1" ht="32" customHeight="1" x14ac:dyDescent="0.2">
      <c r="A24" s="26">
        <v>11</v>
      </c>
      <c r="C24" s="5"/>
      <c r="D24" s="19" t="s">
        <v>53</v>
      </c>
      <c r="E24" s="19" t="s">
        <v>55</v>
      </c>
      <c r="F24" s="19" t="s">
        <v>36</v>
      </c>
      <c r="G24" s="19" t="s">
        <v>45</v>
      </c>
      <c r="H24" s="19" t="s">
        <v>33</v>
      </c>
      <c r="K24" s="25"/>
      <c r="L24" s="25"/>
      <c r="M24" s="25"/>
    </row>
    <row r="25" spans="1:13" s="4" customFormat="1" ht="8" customHeight="1" x14ac:dyDescent="0.2">
      <c r="A25" s="26"/>
      <c r="D25" s="27"/>
      <c r="E25" s="27"/>
      <c r="F25" s="27"/>
      <c r="G25" s="27"/>
      <c r="H25" s="27"/>
      <c r="K25" s="25"/>
      <c r="L25" s="25"/>
      <c r="M25" s="25"/>
    </row>
    <row r="26" spans="1:13" ht="32" customHeight="1" x14ac:dyDescent="0.2">
      <c r="A26" s="3">
        <v>12</v>
      </c>
      <c r="C26" s="5"/>
      <c r="D26" s="20" t="s">
        <v>40</v>
      </c>
      <c r="E26" s="20" t="s">
        <v>36</v>
      </c>
      <c r="F26" s="20" t="s">
        <v>49</v>
      </c>
      <c r="G26" s="20" t="s">
        <v>51</v>
      </c>
      <c r="H26" s="20" t="s">
        <v>50</v>
      </c>
      <c r="I26" s="4"/>
      <c r="K26" s="37"/>
      <c r="L26" s="34"/>
    </row>
    <row r="27" spans="1:13" s="4" customFormat="1" ht="8" customHeight="1" x14ac:dyDescent="0.2">
      <c r="A27" s="26"/>
      <c r="D27" s="27"/>
      <c r="E27" s="27"/>
      <c r="F27" s="27"/>
      <c r="G27" s="27"/>
      <c r="H27" s="27"/>
      <c r="K27" s="35"/>
    </row>
    <row r="28" spans="1:13" ht="32" customHeight="1" x14ac:dyDescent="0.2">
      <c r="A28" s="3">
        <v>13</v>
      </c>
      <c r="C28" s="5"/>
      <c r="D28" s="20" t="s">
        <v>41</v>
      </c>
      <c r="E28" s="20" t="s">
        <v>55</v>
      </c>
      <c r="F28" s="20" t="s">
        <v>56</v>
      </c>
      <c r="G28" s="20" t="s">
        <v>48</v>
      </c>
      <c r="H28" s="20" t="s">
        <v>38</v>
      </c>
      <c r="I28" s="4"/>
      <c r="K28" s="36" t="s">
        <v>18</v>
      </c>
    </row>
    <row r="29" spans="1:13" s="4" customFormat="1" ht="8" customHeight="1" x14ac:dyDescent="0.2">
      <c r="A29" s="26"/>
      <c r="D29" s="27"/>
      <c r="E29" s="27"/>
      <c r="F29" s="27"/>
      <c r="G29" s="27"/>
      <c r="H29" s="27"/>
      <c r="K29" s="35"/>
    </row>
    <row r="30" spans="1:13" ht="32" customHeight="1" x14ac:dyDescent="0.2">
      <c r="A30" s="3">
        <v>14</v>
      </c>
      <c r="C30" s="5"/>
      <c r="D30" s="20" t="s">
        <v>54</v>
      </c>
      <c r="E30" s="20" t="s">
        <v>32</v>
      </c>
      <c r="F30" s="20" t="s">
        <v>39</v>
      </c>
      <c r="G30" s="20" t="s">
        <v>34</v>
      </c>
      <c r="H30" s="20" t="s">
        <v>42</v>
      </c>
      <c r="I30" s="4"/>
      <c r="K30" s="38"/>
    </row>
    <row r="31" spans="1:13" s="4" customFormat="1" ht="8" customHeight="1" x14ac:dyDescent="0.2">
      <c r="A31" s="26"/>
      <c r="D31" s="27"/>
      <c r="E31" s="27"/>
      <c r="F31" s="27"/>
      <c r="G31" s="27"/>
      <c r="H31" s="27"/>
      <c r="K31" s="25"/>
      <c r="L31" s="25"/>
      <c r="M31" s="25"/>
    </row>
    <row r="32" spans="1:13" s="4" customFormat="1" ht="32" customHeight="1" x14ac:dyDescent="0.2">
      <c r="A32" s="26">
        <v>15</v>
      </c>
      <c r="C32" s="5"/>
      <c r="D32" s="20" t="s">
        <v>47</v>
      </c>
      <c r="E32" s="20" t="s">
        <v>43</v>
      </c>
      <c r="F32" s="20" t="s">
        <v>44</v>
      </c>
      <c r="G32" s="20" t="s">
        <v>45</v>
      </c>
      <c r="H32" s="20" t="s">
        <v>35</v>
      </c>
      <c r="K32" s="25"/>
      <c r="L32" s="25"/>
      <c r="M32" s="25"/>
    </row>
    <row r="33" spans="1:14" s="4" customFormat="1" ht="8" customHeight="1" x14ac:dyDescent="0.2">
      <c r="A33" s="26"/>
      <c r="D33" s="27"/>
      <c r="E33" s="27"/>
      <c r="F33" s="27"/>
      <c r="G33" s="27"/>
      <c r="H33" s="27"/>
      <c r="K33" s="25"/>
      <c r="L33" s="25"/>
      <c r="M33" s="25"/>
    </row>
    <row r="34" spans="1:14" s="4" customFormat="1" ht="32" customHeight="1" x14ac:dyDescent="0.2">
      <c r="A34" s="26">
        <v>16</v>
      </c>
      <c r="C34" s="5"/>
      <c r="D34" s="20" t="s">
        <v>46</v>
      </c>
      <c r="E34" s="20" t="s">
        <v>53</v>
      </c>
      <c r="F34" s="20" t="s">
        <v>33</v>
      </c>
      <c r="G34" s="20" t="s">
        <v>37</v>
      </c>
      <c r="H34" s="20" t="s">
        <v>52</v>
      </c>
      <c r="K34" s="25"/>
      <c r="L34" s="25"/>
      <c r="M34" s="25"/>
    </row>
    <row r="35" spans="1:14" s="4" customFormat="1" ht="8" customHeight="1" x14ac:dyDescent="0.2">
      <c r="A35" s="26"/>
      <c r="D35" s="27"/>
      <c r="E35" s="27"/>
      <c r="F35" s="27"/>
      <c r="G35" s="27"/>
      <c r="H35" s="27"/>
      <c r="K35" s="25"/>
      <c r="L35" s="25"/>
      <c r="M35" s="25"/>
    </row>
    <row r="36" spans="1:14" ht="32" customHeight="1" x14ac:dyDescent="0.2">
      <c r="A36" s="3">
        <v>17</v>
      </c>
      <c r="C36" s="5"/>
      <c r="D36" s="21" t="s">
        <v>48</v>
      </c>
      <c r="E36" s="21" t="s">
        <v>38</v>
      </c>
      <c r="F36" s="21" t="s">
        <v>47</v>
      </c>
      <c r="G36" s="21" t="s">
        <v>37</v>
      </c>
      <c r="H36" s="21" t="s">
        <v>43</v>
      </c>
      <c r="I36" s="4"/>
      <c r="K36" s="1"/>
      <c r="L36" s="1"/>
      <c r="M36" s="1"/>
    </row>
    <row r="37" spans="1:14" s="4" customFormat="1" ht="8" customHeight="1" x14ac:dyDescent="0.2">
      <c r="A37" s="26"/>
      <c r="D37" s="27"/>
      <c r="E37" s="27"/>
      <c r="F37" s="27"/>
      <c r="G37" s="27"/>
      <c r="H37" s="27"/>
      <c r="K37" s="25"/>
      <c r="L37" s="25"/>
      <c r="M37" s="25"/>
    </row>
    <row r="38" spans="1:14" ht="32" customHeight="1" x14ac:dyDescent="0.2">
      <c r="A38" s="3">
        <v>18</v>
      </c>
      <c r="C38" s="5"/>
      <c r="D38" s="21" t="s">
        <v>33</v>
      </c>
      <c r="E38" s="21" t="s">
        <v>40</v>
      </c>
      <c r="F38" s="21" t="s">
        <v>44</v>
      </c>
      <c r="G38" s="21" t="s">
        <v>52</v>
      </c>
      <c r="H38" s="21" t="s">
        <v>54</v>
      </c>
      <c r="I38" s="4"/>
      <c r="M38" s="1"/>
    </row>
    <row r="39" spans="1:14" s="4" customFormat="1" ht="8" customHeight="1" x14ac:dyDescent="0.2">
      <c r="A39" s="26"/>
      <c r="D39" s="27"/>
      <c r="E39" s="27"/>
      <c r="F39" s="27"/>
      <c r="G39" s="27"/>
      <c r="H39" s="27"/>
      <c r="K39" s="26"/>
      <c r="L39" s="25"/>
      <c r="M39" s="25"/>
    </row>
    <row r="40" spans="1:14" ht="32" customHeight="1" x14ac:dyDescent="0.2">
      <c r="A40" s="3">
        <v>19</v>
      </c>
      <c r="C40" s="5"/>
      <c r="D40" s="21" t="s">
        <v>45</v>
      </c>
      <c r="E40" s="21" t="s">
        <v>41</v>
      </c>
      <c r="F40" s="21" t="s">
        <v>56</v>
      </c>
      <c r="G40" s="21" t="s">
        <v>50</v>
      </c>
      <c r="H40" s="21" t="s">
        <v>34</v>
      </c>
      <c r="I40" s="4"/>
      <c r="L40" s="6"/>
    </row>
    <row r="41" spans="1:14" s="24" customFormat="1" ht="8" customHeight="1" x14ac:dyDescent="0.2">
      <c r="A41" s="23"/>
      <c r="D41" s="26"/>
      <c r="E41" s="26"/>
      <c r="F41" s="26"/>
      <c r="G41" s="26"/>
      <c r="H41" s="26"/>
      <c r="I41" s="4"/>
      <c r="L41" s="4"/>
    </row>
    <row r="42" spans="1:14" s="24" customFormat="1" ht="32" customHeight="1" x14ac:dyDescent="0.2">
      <c r="A42" s="23">
        <v>20</v>
      </c>
      <c r="C42" s="5"/>
      <c r="D42" s="21" t="s">
        <v>42</v>
      </c>
      <c r="E42" s="21" t="s">
        <v>32</v>
      </c>
      <c r="F42" s="21" t="s">
        <v>53</v>
      </c>
      <c r="G42" s="21" t="s">
        <v>36</v>
      </c>
      <c r="H42" s="21" t="s">
        <v>49</v>
      </c>
      <c r="I42" s="4"/>
      <c r="L42" s="4"/>
    </row>
    <row r="43" spans="1:14" s="24" customFormat="1" ht="8" customHeight="1" x14ac:dyDescent="0.2">
      <c r="A43" s="23"/>
      <c r="C43" s="4"/>
      <c r="D43" s="27"/>
      <c r="E43" s="27"/>
      <c r="F43" s="27"/>
      <c r="G43" s="27"/>
      <c r="H43" s="27"/>
      <c r="I43" s="4"/>
      <c r="L43" s="4"/>
    </row>
    <row r="44" spans="1:14" s="24" customFormat="1" ht="32" customHeight="1" x14ac:dyDescent="0.2">
      <c r="A44" s="23">
        <v>21</v>
      </c>
      <c r="C44" s="5"/>
      <c r="D44" s="21" t="s">
        <v>39</v>
      </c>
      <c r="E44" s="21" t="s">
        <v>51</v>
      </c>
      <c r="F44" s="21" t="s">
        <v>46</v>
      </c>
      <c r="G44" s="21" t="s">
        <v>35</v>
      </c>
      <c r="H44" s="21" t="s">
        <v>55</v>
      </c>
      <c r="I44" s="4"/>
      <c r="L44" s="4"/>
    </row>
    <row r="45" spans="1:14" s="24" customFormat="1" ht="8" customHeight="1" x14ac:dyDescent="0.2">
      <c r="A45" s="23"/>
      <c r="D45" s="26"/>
      <c r="E45" s="26"/>
      <c r="F45" s="26"/>
      <c r="G45" s="26"/>
      <c r="H45" s="26"/>
      <c r="I45" s="4"/>
      <c r="L45" s="4"/>
    </row>
    <row r="46" spans="1:14" ht="32" customHeight="1" x14ac:dyDescent="0.2">
      <c r="A46" s="3">
        <v>22</v>
      </c>
      <c r="C46" s="5" t="s">
        <v>35</v>
      </c>
      <c r="D46" s="5" t="s">
        <v>43</v>
      </c>
      <c r="E46" s="5" t="s">
        <v>39</v>
      </c>
      <c r="F46" s="5" t="s">
        <v>55</v>
      </c>
      <c r="G46" s="5" t="s">
        <v>51</v>
      </c>
      <c r="H46" s="5" t="s">
        <v>47</v>
      </c>
      <c r="I46" s="24"/>
      <c r="L46" s="6"/>
    </row>
    <row r="47" spans="1:14" ht="32" customHeight="1" x14ac:dyDescent="0.2">
      <c r="N47" s="6"/>
    </row>
    <row r="49" spans="2:12" ht="32" customHeight="1" x14ac:dyDescent="0.2">
      <c r="B49" s="29" t="s">
        <v>25</v>
      </c>
      <c r="C49" s="7" t="s">
        <v>7</v>
      </c>
      <c r="D49" s="7" t="s">
        <v>0</v>
      </c>
      <c r="E49" s="7" t="s">
        <v>8</v>
      </c>
      <c r="F49" s="7" t="s">
        <v>10</v>
      </c>
      <c r="G49" s="7" t="s">
        <v>19</v>
      </c>
      <c r="H49" s="7" t="s">
        <v>9</v>
      </c>
      <c r="I49" s="7" t="s">
        <v>11</v>
      </c>
      <c r="J49" s="7" t="s">
        <v>12</v>
      </c>
      <c r="K49" s="7" t="s">
        <v>20</v>
      </c>
      <c r="L49" s="7" t="s">
        <v>21</v>
      </c>
    </row>
    <row r="50" spans="2:12" ht="32" customHeight="1" x14ac:dyDescent="0.2">
      <c r="B50" s="8">
        <v>1</v>
      </c>
      <c r="C50" s="8" t="s">
        <v>32</v>
      </c>
      <c r="D50" s="8" t="s">
        <v>26</v>
      </c>
      <c r="E50" s="8">
        <v>25</v>
      </c>
      <c r="F50" s="8">
        <v>1.5</v>
      </c>
      <c r="G50" s="9">
        <f>F50*453.592/43560*102.08*0.8</f>
        <v>1.2755556848484846</v>
      </c>
      <c r="H50" s="8">
        <v>75</v>
      </c>
      <c r="I50" s="8">
        <v>67.5</v>
      </c>
      <c r="J50" s="8">
        <v>45</v>
      </c>
      <c r="K50" s="10">
        <f>I50*453.592/43560*102.08*0.8</f>
        <v>57.400005818181825</v>
      </c>
      <c r="L50" s="10">
        <f>J50*453.592/43560*102.08*0.8</f>
        <v>38.266670545454545</v>
      </c>
    </row>
    <row r="51" spans="2:12" s="24" customFormat="1" ht="32" customHeight="1" x14ac:dyDescent="0.2">
      <c r="B51" s="33">
        <v>2</v>
      </c>
      <c r="C51" s="33" t="s">
        <v>33</v>
      </c>
      <c r="D51" s="33" t="s">
        <v>26</v>
      </c>
      <c r="E51" s="33">
        <v>50</v>
      </c>
      <c r="F51" s="33">
        <v>3</v>
      </c>
      <c r="G51" s="11">
        <f t="shared" ref="G51:G76" si="0">F51*453.592/43560*102.08*0.8</f>
        <v>2.5511113696969692</v>
      </c>
      <c r="H51" s="33">
        <v>50</v>
      </c>
      <c r="I51" s="33">
        <v>45</v>
      </c>
      <c r="J51" s="33">
        <v>30</v>
      </c>
      <c r="K51" s="12">
        <f t="shared" ref="K51:K76" si="1">I51*453.592/43560*102.08*0.8</f>
        <v>38.266670545454545</v>
      </c>
      <c r="L51" s="12">
        <f t="shared" ref="L51:L76" si="2">J51*453.592/43560*102.08*0.8</f>
        <v>25.511113696969698</v>
      </c>
    </row>
    <row r="52" spans="2:12" ht="32" customHeight="1" x14ac:dyDescent="0.2">
      <c r="B52" s="8">
        <v>3</v>
      </c>
      <c r="C52" s="8" t="s">
        <v>34</v>
      </c>
      <c r="D52" s="8" t="s">
        <v>26</v>
      </c>
      <c r="E52" s="8">
        <v>75</v>
      </c>
      <c r="F52" s="8">
        <v>4.5</v>
      </c>
      <c r="G52" s="9">
        <f t="shared" si="0"/>
        <v>3.8266670545454549</v>
      </c>
      <c r="H52" s="8">
        <v>25</v>
      </c>
      <c r="I52" s="8">
        <v>22.5</v>
      </c>
      <c r="J52" s="8">
        <v>15</v>
      </c>
      <c r="K52" s="10">
        <f t="shared" si="1"/>
        <v>19.133335272727273</v>
      </c>
      <c r="L52" s="10">
        <f t="shared" si="2"/>
        <v>12.755556848484849</v>
      </c>
    </row>
    <row r="53" spans="2:12" s="24" customFormat="1" ht="32" customHeight="1" x14ac:dyDescent="0.2">
      <c r="B53" s="33">
        <v>4</v>
      </c>
      <c r="C53" s="33" t="s">
        <v>35</v>
      </c>
      <c r="D53" s="33" t="s">
        <v>26</v>
      </c>
      <c r="E53" s="33">
        <v>100</v>
      </c>
      <c r="F53" s="33">
        <v>6</v>
      </c>
      <c r="G53" s="11">
        <f t="shared" si="0"/>
        <v>5.1022227393939383</v>
      </c>
      <c r="H53" s="33">
        <v>0</v>
      </c>
      <c r="I53" s="33">
        <v>0</v>
      </c>
      <c r="J53" s="33">
        <v>0</v>
      </c>
      <c r="K53" s="12">
        <f t="shared" si="1"/>
        <v>0</v>
      </c>
      <c r="L53" s="12">
        <f t="shared" si="2"/>
        <v>0</v>
      </c>
    </row>
    <row r="54" spans="2:12" ht="32" customHeight="1" x14ac:dyDescent="0.2">
      <c r="B54" s="8">
        <v>5</v>
      </c>
      <c r="C54" s="8" t="s">
        <v>36</v>
      </c>
      <c r="D54" s="8" t="s">
        <v>27</v>
      </c>
      <c r="E54" s="8">
        <v>25</v>
      </c>
      <c r="F54" s="8">
        <v>1.5</v>
      </c>
      <c r="G54" s="9">
        <f t="shared" si="0"/>
        <v>1.2755556848484846</v>
      </c>
      <c r="H54" s="8">
        <v>75</v>
      </c>
      <c r="I54" s="8">
        <v>67.5</v>
      </c>
      <c r="J54" s="8">
        <v>45</v>
      </c>
      <c r="K54" s="10">
        <f t="shared" si="1"/>
        <v>57.400005818181825</v>
      </c>
      <c r="L54" s="10">
        <f t="shared" si="2"/>
        <v>38.266670545454545</v>
      </c>
    </row>
    <row r="55" spans="2:12" s="24" customFormat="1" ht="32" customHeight="1" x14ac:dyDescent="0.2">
      <c r="B55" s="33">
        <v>6</v>
      </c>
      <c r="C55" s="33" t="s">
        <v>37</v>
      </c>
      <c r="D55" s="33" t="s">
        <v>27</v>
      </c>
      <c r="E55" s="33">
        <v>50</v>
      </c>
      <c r="F55" s="33">
        <v>3</v>
      </c>
      <c r="G55" s="11">
        <f t="shared" si="0"/>
        <v>2.5511113696969692</v>
      </c>
      <c r="H55" s="33">
        <v>50</v>
      </c>
      <c r="I55" s="33">
        <v>45</v>
      </c>
      <c r="J55" s="33">
        <v>30</v>
      </c>
      <c r="K55" s="12">
        <f t="shared" si="1"/>
        <v>38.266670545454545</v>
      </c>
      <c r="L55" s="12">
        <f t="shared" si="2"/>
        <v>25.511113696969698</v>
      </c>
    </row>
    <row r="56" spans="2:12" ht="32" customHeight="1" x14ac:dyDescent="0.2">
      <c r="B56" s="8">
        <v>7</v>
      </c>
      <c r="C56" s="8" t="s">
        <v>38</v>
      </c>
      <c r="D56" s="8" t="s">
        <v>27</v>
      </c>
      <c r="E56" s="8">
        <v>75</v>
      </c>
      <c r="F56" s="8">
        <v>4.5</v>
      </c>
      <c r="G56" s="9">
        <f t="shared" si="0"/>
        <v>3.8266670545454549</v>
      </c>
      <c r="H56" s="8">
        <v>25</v>
      </c>
      <c r="I56" s="8">
        <v>22.5</v>
      </c>
      <c r="J56" s="8">
        <v>15</v>
      </c>
      <c r="K56" s="10">
        <f t="shared" si="1"/>
        <v>19.133335272727273</v>
      </c>
      <c r="L56" s="10">
        <f t="shared" si="2"/>
        <v>12.755556848484849</v>
      </c>
    </row>
    <row r="57" spans="2:12" s="24" customFormat="1" ht="32" customHeight="1" x14ac:dyDescent="0.2">
      <c r="B57" s="33">
        <v>8</v>
      </c>
      <c r="C57" s="33" t="s">
        <v>39</v>
      </c>
      <c r="D57" s="33" t="s">
        <v>27</v>
      </c>
      <c r="E57" s="33">
        <v>100</v>
      </c>
      <c r="F57" s="33">
        <v>6</v>
      </c>
      <c r="G57" s="11">
        <f t="shared" si="0"/>
        <v>5.1022227393939383</v>
      </c>
      <c r="H57" s="33">
        <v>0</v>
      </c>
      <c r="I57" s="33">
        <v>0</v>
      </c>
      <c r="J57" s="33">
        <v>0</v>
      </c>
      <c r="K57" s="12">
        <f t="shared" si="1"/>
        <v>0</v>
      </c>
      <c r="L57" s="12">
        <f t="shared" si="2"/>
        <v>0</v>
      </c>
    </row>
    <row r="58" spans="2:12" ht="32" customHeight="1" x14ac:dyDescent="0.2">
      <c r="B58" s="8">
        <v>9</v>
      </c>
      <c r="C58" s="8" t="s">
        <v>40</v>
      </c>
      <c r="D58" s="8" t="s">
        <v>28</v>
      </c>
      <c r="E58" s="8">
        <v>25</v>
      </c>
      <c r="F58" s="8">
        <v>1.5</v>
      </c>
      <c r="G58" s="9">
        <f t="shared" si="0"/>
        <v>1.2755556848484846</v>
      </c>
      <c r="H58" s="8">
        <v>75</v>
      </c>
      <c r="I58" s="8">
        <v>67.5</v>
      </c>
      <c r="J58" s="8">
        <v>45</v>
      </c>
      <c r="K58" s="10">
        <f t="shared" si="1"/>
        <v>57.400005818181825</v>
      </c>
      <c r="L58" s="10">
        <f t="shared" si="2"/>
        <v>38.266670545454545</v>
      </c>
    </row>
    <row r="59" spans="2:12" s="24" customFormat="1" ht="32" customHeight="1" x14ac:dyDescent="0.2">
      <c r="B59" s="33">
        <v>10</v>
      </c>
      <c r="C59" s="33" t="s">
        <v>41</v>
      </c>
      <c r="D59" s="33" t="s">
        <v>28</v>
      </c>
      <c r="E59" s="33">
        <v>50</v>
      </c>
      <c r="F59" s="33">
        <v>3</v>
      </c>
      <c r="G59" s="11">
        <f t="shared" si="0"/>
        <v>2.5511113696969692</v>
      </c>
      <c r="H59" s="33">
        <v>50</v>
      </c>
      <c r="I59" s="33">
        <v>45</v>
      </c>
      <c r="J59" s="33">
        <v>30</v>
      </c>
      <c r="K59" s="12">
        <f t="shared" si="1"/>
        <v>38.266670545454545</v>
      </c>
      <c r="L59" s="12">
        <f t="shared" si="2"/>
        <v>25.511113696969698</v>
      </c>
    </row>
    <row r="60" spans="2:12" ht="32" customHeight="1" x14ac:dyDescent="0.2">
      <c r="B60" s="8">
        <v>11</v>
      </c>
      <c r="C60" s="8" t="s">
        <v>42</v>
      </c>
      <c r="D60" s="8" t="s">
        <v>28</v>
      </c>
      <c r="E60" s="8">
        <v>75</v>
      </c>
      <c r="F60" s="8">
        <v>4.5</v>
      </c>
      <c r="G60" s="9">
        <f t="shared" si="0"/>
        <v>3.8266670545454549</v>
      </c>
      <c r="H60" s="8">
        <v>25</v>
      </c>
      <c r="I60" s="8">
        <v>22.5</v>
      </c>
      <c r="J60" s="8">
        <v>15</v>
      </c>
      <c r="K60" s="10">
        <f t="shared" si="1"/>
        <v>19.133335272727273</v>
      </c>
      <c r="L60" s="10">
        <f t="shared" si="2"/>
        <v>12.755556848484849</v>
      </c>
    </row>
    <row r="61" spans="2:12" s="24" customFormat="1" ht="32" customHeight="1" x14ac:dyDescent="0.2">
      <c r="B61" s="33">
        <v>12</v>
      </c>
      <c r="C61" s="33" t="s">
        <v>43</v>
      </c>
      <c r="D61" s="33" t="s">
        <v>28</v>
      </c>
      <c r="E61" s="33">
        <v>100</v>
      </c>
      <c r="F61" s="33">
        <v>6</v>
      </c>
      <c r="G61" s="11">
        <f t="shared" si="0"/>
        <v>5.1022227393939383</v>
      </c>
      <c r="H61" s="33">
        <v>0</v>
      </c>
      <c r="I61" s="33">
        <v>0</v>
      </c>
      <c r="J61" s="33">
        <v>0</v>
      </c>
      <c r="K61" s="12">
        <f t="shared" si="1"/>
        <v>0</v>
      </c>
      <c r="L61" s="12">
        <f t="shared" si="2"/>
        <v>0</v>
      </c>
    </row>
    <row r="62" spans="2:12" ht="32" customHeight="1" x14ac:dyDescent="0.2">
      <c r="B62" s="8">
        <v>13</v>
      </c>
      <c r="C62" s="8" t="s">
        <v>44</v>
      </c>
      <c r="D62" s="8" t="s">
        <v>29</v>
      </c>
      <c r="E62" s="8">
        <v>25</v>
      </c>
      <c r="F62" s="8">
        <v>1.5</v>
      </c>
      <c r="G62" s="9">
        <f t="shared" si="0"/>
        <v>1.2755556848484846</v>
      </c>
      <c r="H62" s="8">
        <v>75</v>
      </c>
      <c r="I62" s="8">
        <v>67.5</v>
      </c>
      <c r="J62" s="8">
        <v>45</v>
      </c>
      <c r="K62" s="10">
        <f t="shared" si="1"/>
        <v>57.400005818181825</v>
      </c>
      <c r="L62" s="10">
        <f t="shared" si="2"/>
        <v>38.266670545454545</v>
      </c>
    </row>
    <row r="63" spans="2:12" s="24" customFormat="1" ht="32" customHeight="1" x14ac:dyDescent="0.2">
      <c r="B63" s="33">
        <v>14</v>
      </c>
      <c r="C63" s="33" t="s">
        <v>45</v>
      </c>
      <c r="D63" s="33" t="s">
        <v>29</v>
      </c>
      <c r="E63" s="33">
        <v>50</v>
      </c>
      <c r="F63" s="33">
        <v>3</v>
      </c>
      <c r="G63" s="11">
        <f t="shared" si="0"/>
        <v>2.5511113696969692</v>
      </c>
      <c r="H63" s="33">
        <v>50</v>
      </c>
      <c r="I63" s="33">
        <v>45</v>
      </c>
      <c r="J63" s="33">
        <v>30</v>
      </c>
      <c r="K63" s="12">
        <f t="shared" si="1"/>
        <v>38.266670545454545</v>
      </c>
      <c r="L63" s="12">
        <f t="shared" si="2"/>
        <v>25.511113696969698</v>
      </c>
    </row>
    <row r="64" spans="2:12" ht="32" customHeight="1" x14ac:dyDescent="0.2">
      <c r="B64" s="8">
        <v>15</v>
      </c>
      <c r="C64" s="8" t="s">
        <v>46</v>
      </c>
      <c r="D64" s="8" t="s">
        <v>29</v>
      </c>
      <c r="E64" s="8">
        <v>75</v>
      </c>
      <c r="F64" s="8">
        <v>4.5</v>
      </c>
      <c r="G64" s="9">
        <f t="shared" si="0"/>
        <v>3.8266670545454549</v>
      </c>
      <c r="H64" s="8">
        <v>25</v>
      </c>
      <c r="I64" s="8">
        <v>22.5</v>
      </c>
      <c r="J64" s="8">
        <v>15</v>
      </c>
      <c r="K64" s="10">
        <f t="shared" si="1"/>
        <v>19.133335272727273</v>
      </c>
      <c r="L64" s="10">
        <f t="shared" si="2"/>
        <v>12.755556848484849</v>
      </c>
    </row>
    <row r="65" spans="2:12" s="24" customFormat="1" ht="32" customHeight="1" x14ac:dyDescent="0.2">
      <c r="B65" s="33">
        <v>16</v>
      </c>
      <c r="C65" s="33" t="s">
        <v>47</v>
      </c>
      <c r="D65" s="33" t="s">
        <v>29</v>
      </c>
      <c r="E65" s="33">
        <v>100</v>
      </c>
      <c r="F65" s="33">
        <v>6</v>
      </c>
      <c r="G65" s="11">
        <f t="shared" si="0"/>
        <v>5.1022227393939383</v>
      </c>
      <c r="H65" s="33">
        <v>0</v>
      </c>
      <c r="I65" s="33">
        <v>0</v>
      </c>
      <c r="J65" s="33">
        <v>0</v>
      </c>
      <c r="K65" s="12">
        <f t="shared" si="1"/>
        <v>0</v>
      </c>
      <c r="L65" s="12">
        <f t="shared" si="2"/>
        <v>0</v>
      </c>
    </row>
    <row r="66" spans="2:12" ht="32" customHeight="1" x14ac:dyDescent="0.2">
      <c r="B66" s="8">
        <v>17</v>
      </c>
      <c r="C66" s="8" t="s">
        <v>48</v>
      </c>
      <c r="D66" s="8" t="s">
        <v>30</v>
      </c>
      <c r="E66" s="8">
        <v>25</v>
      </c>
      <c r="F66" s="8">
        <v>1.5</v>
      </c>
      <c r="G66" s="9">
        <f t="shared" si="0"/>
        <v>1.2755556848484846</v>
      </c>
      <c r="H66" s="8">
        <v>75</v>
      </c>
      <c r="I66" s="8">
        <v>67.5</v>
      </c>
      <c r="J66" s="8">
        <v>45</v>
      </c>
      <c r="K66" s="10">
        <f t="shared" si="1"/>
        <v>57.400005818181825</v>
      </c>
      <c r="L66" s="10">
        <f t="shared" si="2"/>
        <v>38.266670545454545</v>
      </c>
    </row>
    <row r="67" spans="2:12" s="24" customFormat="1" ht="32" customHeight="1" x14ac:dyDescent="0.2">
      <c r="B67" s="33">
        <v>18</v>
      </c>
      <c r="C67" s="33" t="s">
        <v>49</v>
      </c>
      <c r="D67" s="33" t="s">
        <v>30</v>
      </c>
      <c r="E67" s="33">
        <v>50</v>
      </c>
      <c r="F67" s="33">
        <v>3</v>
      </c>
      <c r="G67" s="11">
        <f t="shared" si="0"/>
        <v>2.5511113696969692</v>
      </c>
      <c r="H67" s="33">
        <v>50</v>
      </c>
      <c r="I67" s="33">
        <v>45</v>
      </c>
      <c r="J67" s="33">
        <v>30</v>
      </c>
      <c r="K67" s="12">
        <f t="shared" si="1"/>
        <v>38.266670545454545</v>
      </c>
      <c r="L67" s="12">
        <f t="shared" si="2"/>
        <v>25.511113696969698</v>
      </c>
    </row>
    <row r="68" spans="2:12" ht="32" customHeight="1" x14ac:dyDescent="0.2">
      <c r="B68" s="8">
        <v>19</v>
      </c>
      <c r="C68" s="8" t="s">
        <v>50</v>
      </c>
      <c r="D68" s="8" t="s">
        <v>30</v>
      </c>
      <c r="E68" s="8">
        <v>75</v>
      </c>
      <c r="F68" s="8">
        <v>4.5</v>
      </c>
      <c r="G68" s="9">
        <f t="shared" si="0"/>
        <v>3.8266670545454549</v>
      </c>
      <c r="H68" s="8">
        <v>25</v>
      </c>
      <c r="I68" s="8">
        <v>22.5</v>
      </c>
      <c r="J68" s="8">
        <v>15</v>
      </c>
      <c r="K68" s="10">
        <f t="shared" si="1"/>
        <v>19.133335272727273</v>
      </c>
      <c r="L68" s="10">
        <f t="shared" si="2"/>
        <v>12.755556848484849</v>
      </c>
    </row>
    <row r="69" spans="2:12" s="24" customFormat="1" ht="32" customHeight="1" x14ac:dyDescent="0.2">
      <c r="B69" s="33">
        <v>20</v>
      </c>
      <c r="C69" s="33" t="s">
        <v>51</v>
      </c>
      <c r="D69" s="33" t="s">
        <v>30</v>
      </c>
      <c r="E69" s="33">
        <v>100</v>
      </c>
      <c r="F69" s="33">
        <v>6</v>
      </c>
      <c r="G69" s="11">
        <f t="shared" si="0"/>
        <v>5.1022227393939383</v>
      </c>
      <c r="H69" s="33">
        <v>0</v>
      </c>
      <c r="I69" s="33">
        <v>0</v>
      </c>
      <c r="J69" s="33">
        <v>0</v>
      </c>
      <c r="K69" s="12">
        <f t="shared" si="1"/>
        <v>0</v>
      </c>
      <c r="L69" s="12">
        <f t="shared" si="2"/>
        <v>0</v>
      </c>
    </row>
    <row r="70" spans="2:12" ht="32" customHeight="1" x14ac:dyDescent="0.2">
      <c r="B70" s="8">
        <v>21</v>
      </c>
      <c r="C70" s="8" t="s">
        <v>52</v>
      </c>
      <c r="D70" s="8" t="s">
        <v>31</v>
      </c>
      <c r="E70" s="8">
        <v>25</v>
      </c>
      <c r="F70" s="8">
        <v>1.5</v>
      </c>
      <c r="G70" s="9">
        <f t="shared" si="0"/>
        <v>1.2755556848484846</v>
      </c>
      <c r="H70" s="8">
        <v>75</v>
      </c>
      <c r="I70" s="8">
        <v>67.5</v>
      </c>
      <c r="J70" s="8">
        <v>45</v>
      </c>
      <c r="K70" s="10">
        <f t="shared" si="1"/>
        <v>57.400005818181825</v>
      </c>
      <c r="L70" s="10">
        <f t="shared" si="2"/>
        <v>38.266670545454545</v>
      </c>
    </row>
    <row r="71" spans="2:12" s="24" customFormat="1" ht="32" customHeight="1" x14ac:dyDescent="0.2">
      <c r="B71" s="33">
        <v>22</v>
      </c>
      <c r="C71" s="33" t="s">
        <v>53</v>
      </c>
      <c r="D71" s="33" t="s">
        <v>31</v>
      </c>
      <c r="E71" s="33">
        <v>50</v>
      </c>
      <c r="F71" s="33">
        <v>3</v>
      </c>
      <c r="G71" s="11">
        <f t="shared" si="0"/>
        <v>2.5511113696969692</v>
      </c>
      <c r="H71" s="33">
        <v>50</v>
      </c>
      <c r="I71" s="33">
        <v>45</v>
      </c>
      <c r="J71" s="33">
        <v>30</v>
      </c>
      <c r="K71" s="12">
        <f t="shared" si="1"/>
        <v>38.266670545454545</v>
      </c>
      <c r="L71" s="12">
        <f t="shared" si="2"/>
        <v>25.511113696969698</v>
      </c>
    </row>
    <row r="72" spans="2:12" ht="32" customHeight="1" x14ac:dyDescent="0.2">
      <c r="B72" s="8">
        <v>23</v>
      </c>
      <c r="C72" s="8" t="s">
        <v>54</v>
      </c>
      <c r="D72" s="8" t="s">
        <v>31</v>
      </c>
      <c r="E72" s="8">
        <v>75</v>
      </c>
      <c r="F72" s="8">
        <v>4.5</v>
      </c>
      <c r="G72" s="9">
        <f t="shared" si="0"/>
        <v>3.8266670545454549</v>
      </c>
      <c r="H72" s="8">
        <v>25</v>
      </c>
      <c r="I72" s="8">
        <v>22.5</v>
      </c>
      <c r="J72" s="8">
        <v>15</v>
      </c>
      <c r="K72" s="10">
        <f t="shared" si="1"/>
        <v>19.133335272727273</v>
      </c>
      <c r="L72" s="10">
        <f t="shared" si="2"/>
        <v>12.755556848484849</v>
      </c>
    </row>
    <row r="73" spans="2:12" s="24" customFormat="1" ht="32" customHeight="1" x14ac:dyDescent="0.2">
      <c r="B73" s="33">
        <v>24</v>
      </c>
      <c r="C73" s="33" t="s">
        <v>55</v>
      </c>
      <c r="D73" s="33" t="s">
        <v>31</v>
      </c>
      <c r="E73" s="33">
        <v>100</v>
      </c>
      <c r="F73" s="33">
        <v>6</v>
      </c>
      <c r="G73" s="11">
        <f t="shared" si="0"/>
        <v>5.1022227393939383</v>
      </c>
      <c r="H73" s="33">
        <v>0</v>
      </c>
      <c r="I73" s="33">
        <v>0</v>
      </c>
      <c r="J73" s="33">
        <v>0</v>
      </c>
      <c r="K73" s="12">
        <f t="shared" si="1"/>
        <v>0</v>
      </c>
      <c r="L73" s="12">
        <f t="shared" si="2"/>
        <v>0</v>
      </c>
    </row>
    <row r="74" spans="2:12" ht="32" customHeight="1" x14ac:dyDescent="0.2">
      <c r="B74" s="8">
        <v>25</v>
      </c>
      <c r="C74" s="8" t="s">
        <v>56</v>
      </c>
      <c r="D74" s="8" t="s">
        <v>6</v>
      </c>
      <c r="E74" s="8">
        <v>0</v>
      </c>
      <c r="F74" s="8">
        <v>0</v>
      </c>
      <c r="G74" s="9">
        <f t="shared" si="0"/>
        <v>0</v>
      </c>
      <c r="H74" s="8">
        <v>100</v>
      </c>
      <c r="I74" s="8">
        <v>90</v>
      </c>
      <c r="J74" s="8">
        <v>60</v>
      </c>
      <c r="K74" s="10">
        <f t="shared" si="1"/>
        <v>76.53334109090909</v>
      </c>
      <c r="L74" s="10">
        <f t="shared" si="2"/>
        <v>51.022227393939396</v>
      </c>
    </row>
    <row r="75" spans="2:12" s="24" customFormat="1" ht="32" customHeight="1" x14ac:dyDescent="0.2">
      <c r="G75" s="11">
        <f t="shared" si="0"/>
        <v>0</v>
      </c>
      <c r="K75" s="12">
        <f t="shared" si="1"/>
        <v>0</v>
      </c>
      <c r="L75" s="12">
        <f t="shared" si="2"/>
        <v>0</v>
      </c>
    </row>
    <row r="76" spans="2:12" ht="32" customHeight="1" x14ac:dyDescent="0.2">
      <c r="C76" s="8" t="s">
        <v>17</v>
      </c>
      <c r="D76" s="8" t="s">
        <v>6</v>
      </c>
      <c r="E76" s="8">
        <v>0</v>
      </c>
      <c r="F76" s="8">
        <v>0</v>
      </c>
      <c r="G76" s="9">
        <f t="shared" si="0"/>
        <v>0</v>
      </c>
      <c r="H76" s="8">
        <v>100</v>
      </c>
      <c r="I76" s="8">
        <v>90</v>
      </c>
      <c r="J76" s="8">
        <v>60</v>
      </c>
      <c r="K76" s="10">
        <f t="shared" si="1"/>
        <v>76.53334109090909</v>
      </c>
      <c r="L76" s="10">
        <f t="shared" si="2"/>
        <v>51.022227393939396</v>
      </c>
    </row>
  </sheetData>
  <pageMargins left="0.25" right="0.25" top="0.75" bottom="0.75" header="0.3" footer="0.3"/>
  <pageSetup scale="75" fitToHeight="2" orientation="portrait" horizontalDpi="0" verticalDpi="0" copies="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BCA7A-E697-A64D-A56D-8CDE0D8F2365}">
  <dimension ref="B3:Q31"/>
  <sheetViews>
    <sheetView topLeftCell="C1" workbookViewId="0">
      <selection activeCell="N21" sqref="N21"/>
    </sheetView>
  </sheetViews>
  <sheetFormatPr baseColWidth="10" defaultRowHeight="16" x14ac:dyDescent="0.2"/>
  <cols>
    <col min="14" max="14" width="14.5" customWidth="1"/>
  </cols>
  <sheetData>
    <row r="3" spans="2:17" x14ac:dyDescent="0.2">
      <c r="O3" s="32" t="s">
        <v>57</v>
      </c>
      <c r="P3" s="32" t="s">
        <v>64</v>
      </c>
      <c r="Q3" s="32" t="s">
        <v>65</v>
      </c>
    </row>
    <row r="4" spans="2:17" x14ac:dyDescent="0.2">
      <c r="B4" s="29" t="s">
        <v>25</v>
      </c>
      <c r="C4" s="7" t="s">
        <v>7</v>
      </c>
      <c r="D4" s="7" t="s">
        <v>0</v>
      </c>
      <c r="E4" s="7" t="s">
        <v>8</v>
      </c>
      <c r="F4" s="7" t="s">
        <v>10</v>
      </c>
      <c r="G4" s="7" t="s">
        <v>19</v>
      </c>
      <c r="H4" s="7" t="s">
        <v>9</v>
      </c>
      <c r="I4" s="7" t="s">
        <v>11</v>
      </c>
      <c r="J4" s="7" t="s">
        <v>12</v>
      </c>
      <c r="K4" s="7" t="s">
        <v>20</v>
      </c>
      <c r="L4" s="7" t="s">
        <v>21</v>
      </c>
      <c r="O4" s="26" t="s">
        <v>58</v>
      </c>
      <c r="P4" s="26" t="s">
        <v>58</v>
      </c>
      <c r="Q4" s="26" t="s">
        <v>58</v>
      </c>
    </row>
    <row r="5" spans="2:17" x14ac:dyDescent="0.2">
      <c r="B5" s="8">
        <v>1</v>
      </c>
      <c r="C5" s="8" t="s">
        <v>32</v>
      </c>
      <c r="D5" s="8" t="s">
        <v>26</v>
      </c>
      <c r="E5" s="8">
        <v>25</v>
      </c>
      <c r="F5" s="8">
        <v>1.5</v>
      </c>
      <c r="G5" s="9">
        <f>F5*453.592/43560*102.08</f>
        <v>1.5944446060606057</v>
      </c>
      <c r="H5" s="8">
        <v>75</v>
      </c>
      <c r="I5" s="8">
        <v>67.5</v>
      </c>
      <c r="J5" s="8">
        <v>45</v>
      </c>
      <c r="K5" s="10">
        <f>I5*453.592/43560*102.08</f>
        <v>71.750007272727274</v>
      </c>
      <c r="L5" s="10">
        <f>J5*453.592/43560*102.08</f>
        <v>47.833338181818178</v>
      </c>
      <c r="N5" t="s">
        <v>26</v>
      </c>
      <c r="O5" s="30">
        <f>SUM(G5:G8)</f>
        <v>15.944446060606058</v>
      </c>
      <c r="P5">
        <f>O5*4</f>
        <v>63.777784242424232</v>
      </c>
      <c r="Q5">
        <f>P5*2</f>
        <v>127.55556848484846</v>
      </c>
    </row>
    <row r="6" spans="2:17" x14ac:dyDescent="0.2">
      <c r="B6" s="7">
        <v>2</v>
      </c>
      <c r="C6" s="7" t="s">
        <v>33</v>
      </c>
      <c r="D6" s="8" t="s">
        <v>26</v>
      </c>
      <c r="E6" s="7">
        <v>50</v>
      </c>
      <c r="F6" s="7">
        <v>3</v>
      </c>
      <c r="G6" s="11">
        <f t="shared" ref="G6:G31" si="0">F6*453.592/43560*102.08</f>
        <v>3.1888892121212113</v>
      </c>
      <c r="H6" s="33">
        <v>50</v>
      </c>
      <c r="I6" s="33">
        <v>45</v>
      </c>
      <c r="J6" s="33">
        <v>30</v>
      </c>
      <c r="K6" s="12">
        <f t="shared" ref="K6:K31" si="1">I6*453.592/43560*102.08</f>
        <v>47.833338181818178</v>
      </c>
      <c r="L6" s="12">
        <f t="shared" ref="L6:L31" si="2">J6*453.592/43560*102.08</f>
        <v>31.88889212121212</v>
      </c>
      <c r="N6" t="s">
        <v>27</v>
      </c>
      <c r="O6" s="30">
        <f>SUM(G9:G12)</f>
        <v>15.944446060606058</v>
      </c>
      <c r="P6">
        <f t="shared" ref="P6:P12" si="3">O6*4</f>
        <v>63.777784242424232</v>
      </c>
      <c r="Q6">
        <f t="shared" ref="Q6:Q12" si="4">P6*2</f>
        <v>127.55556848484846</v>
      </c>
    </row>
    <row r="7" spans="2:17" x14ac:dyDescent="0.2">
      <c r="B7" s="8">
        <v>3</v>
      </c>
      <c r="C7" s="8" t="s">
        <v>34</v>
      </c>
      <c r="D7" s="8" t="s">
        <v>26</v>
      </c>
      <c r="E7" s="8">
        <v>75</v>
      </c>
      <c r="F7" s="8">
        <v>4.5</v>
      </c>
      <c r="G7" s="9">
        <f t="shared" si="0"/>
        <v>4.7833338181818181</v>
      </c>
      <c r="H7" s="8">
        <v>25</v>
      </c>
      <c r="I7" s="8">
        <v>22.5</v>
      </c>
      <c r="J7" s="8">
        <v>15</v>
      </c>
      <c r="K7" s="10">
        <f t="shared" si="1"/>
        <v>23.916669090909089</v>
      </c>
      <c r="L7" s="10">
        <f t="shared" si="2"/>
        <v>15.94444606060606</v>
      </c>
      <c r="N7" t="s">
        <v>28</v>
      </c>
      <c r="O7" s="30">
        <f>SUM(G13:G16)</f>
        <v>15.944446060606058</v>
      </c>
      <c r="P7">
        <f t="shared" si="3"/>
        <v>63.777784242424232</v>
      </c>
      <c r="Q7">
        <f t="shared" si="4"/>
        <v>127.55556848484846</v>
      </c>
    </row>
    <row r="8" spans="2:17" x14ac:dyDescent="0.2">
      <c r="B8" s="7">
        <v>4</v>
      </c>
      <c r="C8" s="7" t="s">
        <v>35</v>
      </c>
      <c r="D8" s="8" t="s">
        <v>26</v>
      </c>
      <c r="E8" s="7">
        <v>100</v>
      </c>
      <c r="F8" s="7">
        <v>6</v>
      </c>
      <c r="G8" s="11">
        <f t="shared" si="0"/>
        <v>6.3777784242424227</v>
      </c>
      <c r="H8" s="33">
        <v>0</v>
      </c>
      <c r="I8" s="33">
        <v>0</v>
      </c>
      <c r="J8" s="33">
        <v>0</v>
      </c>
      <c r="K8" s="12">
        <f t="shared" si="1"/>
        <v>0</v>
      </c>
      <c r="L8" s="12">
        <f t="shared" si="2"/>
        <v>0</v>
      </c>
      <c r="N8" t="s">
        <v>29</v>
      </c>
      <c r="O8" s="30">
        <f>SUM(G17:G20)</f>
        <v>15.944446060606058</v>
      </c>
      <c r="P8">
        <f t="shared" si="3"/>
        <v>63.777784242424232</v>
      </c>
      <c r="Q8">
        <f t="shared" si="4"/>
        <v>127.55556848484846</v>
      </c>
    </row>
    <row r="9" spans="2:17" x14ac:dyDescent="0.2">
      <c r="B9" s="8">
        <v>5</v>
      </c>
      <c r="C9" s="8" t="s">
        <v>36</v>
      </c>
      <c r="D9" s="8" t="s">
        <v>27</v>
      </c>
      <c r="E9" s="8">
        <v>25</v>
      </c>
      <c r="F9" s="8">
        <v>1.5</v>
      </c>
      <c r="G9" s="9">
        <f t="shared" si="0"/>
        <v>1.5944446060606057</v>
      </c>
      <c r="H9" s="8">
        <v>75</v>
      </c>
      <c r="I9" s="8">
        <v>67.5</v>
      </c>
      <c r="J9" s="8">
        <v>45</v>
      </c>
      <c r="K9" s="10">
        <f t="shared" si="1"/>
        <v>71.750007272727274</v>
      </c>
      <c r="L9" s="10">
        <f t="shared" si="2"/>
        <v>47.833338181818178</v>
      </c>
      <c r="N9" t="s">
        <v>30</v>
      </c>
      <c r="O9" s="30">
        <f>SUM(G21:G24)</f>
        <v>15.944446060606058</v>
      </c>
      <c r="P9">
        <f t="shared" si="3"/>
        <v>63.777784242424232</v>
      </c>
      <c r="Q9">
        <f t="shared" si="4"/>
        <v>127.55556848484846</v>
      </c>
    </row>
    <row r="10" spans="2:17" x14ac:dyDescent="0.2">
      <c r="B10" s="7">
        <v>6</v>
      </c>
      <c r="C10" s="7" t="s">
        <v>37</v>
      </c>
      <c r="D10" s="8" t="s">
        <v>27</v>
      </c>
      <c r="E10" s="7">
        <v>50</v>
      </c>
      <c r="F10" s="7">
        <v>3</v>
      </c>
      <c r="G10" s="11">
        <f t="shared" si="0"/>
        <v>3.1888892121212113</v>
      </c>
      <c r="H10" s="33">
        <v>50</v>
      </c>
      <c r="I10" s="33">
        <v>45</v>
      </c>
      <c r="J10" s="33">
        <v>30</v>
      </c>
      <c r="K10" s="12">
        <f t="shared" si="1"/>
        <v>47.833338181818178</v>
      </c>
      <c r="L10" s="12">
        <f t="shared" si="2"/>
        <v>31.88889212121212</v>
      </c>
      <c r="N10" t="s">
        <v>31</v>
      </c>
      <c r="O10" s="30">
        <f>SUM(G25:G28)</f>
        <v>15.944446060606058</v>
      </c>
      <c r="P10">
        <f t="shared" si="3"/>
        <v>63.777784242424232</v>
      </c>
      <c r="Q10">
        <f t="shared" si="4"/>
        <v>127.55556848484846</v>
      </c>
    </row>
    <row r="11" spans="2:17" x14ac:dyDescent="0.2">
      <c r="B11" s="8">
        <v>7</v>
      </c>
      <c r="C11" s="8" t="s">
        <v>38</v>
      </c>
      <c r="D11" s="8" t="s">
        <v>27</v>
      </c>
      <c r="E11" s="8">
        <v>75</v>
      </c>
      <c r="F11" s="8">
        <v>4.5</v>
      </c>
      <c r="G11" s="9">
        <f t="shared" si="0"/>
        <v>4.7833338181818181</v>
      </c>
      <c r="H11" s="8">
        <v>25</v>
      </c>
      <c r="I11" s="8">
        <v>22.5</v>
      </c>
      <c r="J11" s="8">
        <v>15</v>
      </c>
      <c r="K11" s="10">
        <f t="shared" si="1"/>
        <v>23.916669090909089</v>
      </c>
      <c r="L11" s="10">
        <f t="shared" si="2"/>
        <v>15.94444606060606</v>
      </c>
      <c r="N11" t="s">
        <v>59</v>
      </c>
      <c r="O11" s="31">
        <f>SUM(K5:K29)</f>
        <v>956.6667636363635</v>
      </c>
      <c r="P11">
        <f t="shared" si="3"/>
        <v>3826.667054545454</v>
      </c>
      <c r="Q11">
        <f t="shared" si="4"/>
        <v>7653.334109090908</v>
      </c>
    </row>
    <row r="12" spans="2:17" x14ac:dyDescent="0.2">
      <c r="B12" s="7">
        <v>8</v>
      </c>
      <c r="C12" s="7" t="s">
        <v>39</v>
      </c>
      <c r="D12" s="8" t="s">
        <v>27</v>
      </c>
      <c r="E12" s="7">
        <v>100</v>
      </c>
      <c r="F12" s="7">
        <v>6</v>
      </c>
      <c r="G12" s="11">
        <f t="shared" si="0"/>
        <v>6.3777784242424227</v>
      </c>
      <c r="H12" s="33">
        <v>0</v>
      </c>
      <c r="I12" s="33">
        <v>0</v>
      </c>
      <c r="J12" s="33">
        <v>0</v>
      </c>
      <c r="K12" s="12">
        <f t="shared" si="1"/>
        <v>0</v>
      </c>
      <c r="L12" s="12">
        <f t="shared" si="2"/>
        <v>0</v>
      </c>
      <c r="N12" t="s">
        <v>60</v>
      </c>
      <c r="O12" s="31">
        <f>SUM(L5:L29)</f>
        <v>637.77784242424241</v>
      </c>
      <c r="P12">
        <f t="shared" si="3"/>
        <v>2551.1113696969696</v>
      </c>
      <c r="Q12">
        <f t="shared" si="4"/>
        <v>5102.2227393939393</v>
      </c>
    </row>
    <row r="13" spans="2:17" x14ac:dyDescent="0.2">
      <c r="B13" s="8">
        <v>9</v>
      </c>
      <c r="C13" s="8" t="s">
        <v>40</v>
      </c>
      <c r="D13" s="8" t="s">
        <v>28</v>
      </c>
      <c r="E13" s="8">
        <v>25</v>
      </c>
      <c r="F13" s="8">
        <v>1.5</v>
      </c>
      <c r="G13" s="9">
        <f t="shared" si="0"/>
        <v>1.5944446060606057</v>
      </c>
      <c r="H13" s="8">
        <v>75</v>
      </c>
      <c r="I13" s="8">
        <v>67.5</v>
      </c>
      <c r="J13" s="8">
        <v>45</v>
      </c>
      <c r="K13" s="10">
        <f t="shared" si="1"/>
        <v>71.750007272727274</v>
      </c>
      <c r="L13" s="10">
        <f t="shared" si="2"/>
        <v>47.833338181818178</v>
      </c>
    </row>
    <row r="14" spans="2:17" x14ac:dyDescent="0.2">
      <c r="B14" s="7">
        <v>10</v>
      </c>
      <c r="C14" s="7" t="s">
        <v>41</v>
      </c>
      <c r="D14" s="8" t="s">
        <v>28</v>
      </c>
      <c r="E14" s="7">
        <v>50</v>
      </c>
      <c r="F14" s="7">
        <v>3</v>
      </c>
      <c r="G14" s="11">
        <f t="shared" si="0"/>
        <v>3.1888892121212113</v>
      </c>
      <c r="H14" s="33">
        <v>50</v>
      </c>
      <c r="I14" s="33">
        <v>45</v>
      </c>
      <c r="J14" s="33">
        <v>30</v>
      </c>
      <c r="K14" s="12">
        <f t="shared" si="1"/>
        <v>47.833338181818178</v>
      </c>
      <c r="L14" s="12">
        <f t="shared" si="2"/>
        <v>31.88889212121212</v>
      </c>
      <c r="N14" t="s">
        <v>61</v>
      </c>
      <c r="P14">
        <f>K31*54</f>
        <v>5166.0005236363631</v>
      </c>
      <c r="Q14">
        <f>P14*2</f>
        <v>10332.001047272726</v>
      </c>
    </row>
    <row r="15" spans="2:17" x14ac:dyDescent="0.2">
      <c r="B15" s="8">
        <v>11</v>
      </c>
      <c r="C15" s="8" t="s">
        <v>42</v>
      </c>
      <c r="D15" s="8" t="s">
        <v>28</v>
      </c>
      <c r="E15" s="8">
        <v>75</v>
      </c>
      <c r="F15" s="8">
        <v>4.5</v>
      </c>
      <c r="G15" s="9">
        <f t="shared" si="0"/>
        <v>4.7833338181818181</v>
      </c>
      <c r="H15" s="8">
        <v>25</v>
      </c>
      <c r="I15" s="8">
        <v>22.5</v>
      </c>
      <c r="J15" s="8">
        <v>15</v>
      </c>
      <c r="K15" s="10">
        <f t="shared" si="1"/>
        <v>23.916669090909089</v>
      </c>
      <c r="L15" s="10">
        <f t="shared" si="2"/>
        <v>15.94444606060606</v>
      </c>
      <c r="N15" t="s">
        <v>62</v>
      </c>
      <c r="P15">
        <f>L31*54</f>
        <v>3444.0003490909089</v>
      </c>
      <c r="Q15">
        <f>P15*2</f>
        <v>6888.0006981818178</v>
      </c>
    </row>
    <row r="16" spans="2:17" x14ac:dyDescent="0.2">
      <c r="B16" s="7">
        <v>12</v>
      </c>
      <c r="C16" s="7" t="s">
        <v>43</v>
      </c>
      <c r="D16" s="8" t="s">
        <v>28</v>
      </c>
      <c r="E16" s="7">
        <v>100</v>
      </c>
      <c r="F16" s="7">
        <v>6</v>
      </c>
      <c r="G16" s="11">
        <f t="shared" si="0"/>
        <v>6.3777784242424227</v>
      </c>
      <c r="H16" s="33">
        <v>0</v>
      </c>
      <c r="I16" s="33">
        <v>0</v>
      </c>
      <c r="J16" s="33">
        <v>0</v>
      </c>
      <c r="K16" s="12">
        <f t="shared" si="1"/>
        <v>0</v>
      </c>
      <c r="L16" s="12">
        <f t="shared" si="2"/>
        <v>0</v>
      </c>
    </row>
    <row r="17" spans="2:12" x14ac:dyDescent="0.2">
      <c r="B17" s="8">
        <v>13</v>
      </c>
      <c r="C17" s="8" t="s">
        <v>44</v>
      </c>
      <c r="D17" s="8" t="s">
        <v>29</v>
      </c>
      <c r="E17" s="8">
        <v>25</v>
      </c>
      <c r="F17" s="8">
        <v>1.5</v>
      </c>
      <c r="G17" s="9">
        <f t="shared" si="0"/>
        <v>1.5944446060606057</v>
      </c>
      <c r="H17" s="8">
        <v>75</v>
      </c>
      <c r="I17" s="8">
        <v>67.5</v>
      </c>
      <c r="J17" s="8">
        <v>45</v>
      </c>
      <c r="K17" s="10">
        <f t="shared" si="1"/>
        <v>71.750007272727274</v>
      </c>
      <c r="L17" s="10">
        <f t="shared" si="2"/>
        <v>47.833338181818178</v>
      </c>
    </row>
    <row r="18" spans="2:12" x14ac:dyDescent="0.2">
      <c r="B18" s="7">
        <v>14</v>
      </c>
      <c r="C18" s="7" t="s">
        <v>45</v>
      </c>
      <c r="D18" s="8" t="s">
        <v>29</v>
      </c>
      <c r="E18" s="7">
        <v>50</v>
      </c>
      <c r="F18" s="7">
        <v>3</v>
      </c>
      <c r="G18" s="11">
        <f t="shared" si="0"/>
        <v>3.1888892121212113</v>
      </c>
      <c r="H18" s="33">
        <v>50</v>
      </c>
      <c r="I18" s="33">
        <v>45</v>
      </c>
      <c r="J18" s="33">
        <v>30</v>
      </c>
      <c r="K18" s="12">
        <f t="shared" si="1"/>
        <v>47.833338181818178</v>
      </c>
      <c r="L18" s="12">
        <f t="shared" si="2"/>
        <v>31.88889212121212</v>
      </c>
    </row>
    <row r="19" spans="2:12" x14ac:dyDescent="0.2">
      <c r="B19" s="8">
        <v>15</v>
      </c>
      <c r="C19" s="8" t="s">
        <v>46</v>
      </c>
      <c r="D19" s="8" t="s">
        <v>29</v>
      </c>
      <c r="E19" s="8">
        <v>75</v>
      </c>
      <c r="F19" s="8">
        <v>4.5</v>
      </c>
      <c r="G19" s="9">
        <f t="shared" si="0"/>
        <v>4.7833338181818181</v>
      </c>
      <c r="H19" s="8">
        <v>25</v>
      </c>
      <c r="I19" s="8">
        <v>22.5</v>
      </c>
      <c r="J19" s="8">
        <v>15</v>
      </c>
      <c r="K19" s="10">
        <f t="shared" si="1"/>
        <v>23.916669090909089</v>
      </c>
      <c r="L19" s="10">
        <f t="shared" si="2"/>
        <v>15.94444606060606</v>
      </c>
    </row>
    <row r="20" spans="2:12" x14ac:dyDescent="0.2">
      <c r="B20" s="7">
        <v>16</v>
      </c>
      <c r="C20" s="7" t="s">
        <v>47</v>
      </c>
      <c r="D20" s="8" t="s">
        <v>29</v>
      </c>
      <c r="E20" s="7">
        <v>100</v>
      </c>
      <c r="F20" s="7">
        <v>6</v>
      </c>
      <c r="G20" s="11">
        <f t="shared" si="0"/>
        <v>6.3777784242424227</v>
      </c>
      <c r="H20" s="33">
        <v>0</v>
      </c>
      <c r="I20" s="33">
        <v>0</v>
      </c>
      <c r="J20" s="33">
        <v>0</v>
      </c>
      <c r="K20" s="12">
        <f t="shared" si="1"/>
        <v>0</v>
      </c>
      <c r="L20" s="12">
        <f t="shared" si="2"/>
        <v>0</v>
      </c>
    </row>
    <row r="21" spans="2:12" x14ac:dyDescent="0.2">
      <c r="B21" s="8">
        <v>17</v>
      </c>
      <c r="C21" s="8" t="s">
        <v>48</v>
      </c>
      <c r="D21" s="8" t="s">
        <v>30</v>
      </c>
      <c r="E21" s="8">
        <v>25</v>
      </c>
      <c r="F21" s="8">
        <v>1.5</v>
      </c>
      <c r="G21" s="9">
        <f t="shared" si="0"/>
        <v>1.5944446060606057</v>
      </c>
      <c r="H21" s="8">
        <v>75</v>
      </c>
      <c r="I21" s="8">
        <v>67.5</v>
      </c>
      <c r="J21" s="8">
        <v>45</v>
      </c>
      <c r="K21" s="10">
        <f t="shared" si="1"/>
        <v>71.750007272727274</v>
      </c>
      <c r="L21" s="10">
        <f t="shared" si="2"/>
        <v>47.833338181818178</v>
      </c>
    </row>
    <row r="22" spans="2:12" x14ac:dyDescent="0.2">
      <c r="B22" s="7">
        <v>18</v>
      </c>
      <c r="C22" s="7" t="s">
        <v>49</v>
      </c>
      <c r="D22" s="8" t="s">
        <v>30</v>
      </c>
      <c r="E22" s="7">
        <v>50</v>
      </c>
      <c r="F22" s="7">
        <v>3</v>
      </c>
      <c r="G22" s="11">
        <f t="shared" si="0"/>
        <v>3.1888892121212113</v>
      </c>
      <c r="H22" s="33">
        <v>50</v>
      </c>
      <c r="I22" s="33">
        <v>45</v>
      </c>
      <c r="J22" s="33">
        <v>30</v>
      </c>
      <c r="K22" s="12">
        <f t="shared" si="1"/>
        <v>47.833338181818178</v>
      </c>
      <c r="L22" s="12">
        <f t="shared" si="2"/>
        <v>31.88889212121212</v>
      </c>
    </row>
    <row r="23" spans="2:12" x14ac:dyDescent="0.2">
      <c r="B23" s="8">
        <v>19</v>
      </c>
      <c r="C23" s="8" t="s">
        <v>50</v>
      </c>
      <c r="D23" s="8" t="s">
        <v>30</v>
      </c>
      <c r="E23" s="8">
        <v>75</v>
      </c>
      <c r="F23" s="8">
        <v>4.5</v>
      </c>
      <c r="G23" s="9">
        <f t="shared" si="0"/>
        <v>4.7833338181818181</v>
      </c>
      <c r="H23" s="8">
        <v>25</v>
      </c>
      <c r="I23" s="8">
        <v>22.5</v>
      </c>
      <c r="J23" s="8">
        <v>15</v>
      </c>
      <c r="K23" s="10">
        <f t="shared" si="1"/>
        <v>23.916669090909089</v>
      </c>
      <c r="L23" s="10">
        <f t="shared" si="2"/>
        <v>15.94444606060606</v>
      </c>
    </row>
    <row r="24" spans="2:12" x14ac:dyDescent="0.2">
      <c r="B24" s="7">
        <v>20</v>
      </c>
      <c r="C24" s="7" t="s">
        <v>51</v>
      </c>
      <c r="D24" s="8" t="s">
        <v>30</v>
      </c>
      <c r="E24" s="7">
        <v>100</v>
      </c>
      <c r="F24" s="7">
        <v>6</v>
      </c>
      <c r="G24" s="11">
        <f t="shared" si="0"/>
        <v>6.3777784242424227</v>
      </c>
      <c r="H24" s="33">
        <v>0</v>
      </c>
      <c r="I24" s="33">
        <v>0</v>
      </c>
      <c r="J24" s="33">
        <v>0</v>
      </c>
      <c r="K24" s="12">
        <f t="shared" si="1"/>
        <v>0</v>
      </c>
      <c r="L24" s="12">
        <f t="shared" si="2"/>
        <v>0</v>
      </c>
    </row>
    <row r="25" spans="2:12" x14ac:dyDescent="0.2">
      <c r="B25" s="8">
        <v>21</v>
      </c>
      <c r="C25" s="8" t="s">
        <v>52</v>
      </c>
      <c r="D25" s="8" t="s">
        <v>31</v>
      </c>
      <c r="E25" s="8">
        <v>25</v>
      </c>
      <c r="F25" s="8">
        <v>1.5</v>
      </c>
      <c r="G25" s="9">
        <f t="shared" si="0"/>
        <v>1.5944446060606057</v>
      </c>
      <c r="H25" s="8">
        <v>75</v>
      </c>
      <c r="I25" s="8">
        <v>67.5</v>
      </c>
      <c r="J25" s="8">
        <v>45</v>
      </c>
      <c r="K25" s="10">
        <f t="shared" si="1"/>
        <v>71.750007272727274</v>
      </c>
      <c r="L25" s="10">
        <f t="shared" si="2"/>
        <v>47.833338181818178</v>
      </c>
    </row>
    <row r="26" spans="2:12" x14ac:dyDescent="0.2">
      <c r="B26" s="7">
        <v>22</v>
      </c>
      <c r="C26" s="7" t="s">
        <v>53</v>
      </c>
      <c r="D26" s="8" t="s">
        <v>31</v>
      </c>
      <c r="E26" s="7">
        <v>50</v>
      </c>
      <c r="F26" s="7">
        <v>3</v>
      </c>
      <c r="G26" s="11">
        <f t="shared" si="0"/>
        <v>3.1888892121212113</v>
      </c>
      <c r="H26" s="33">
        <v>50</v>
      </c>
      <c r="I26" s="33">
        <v>45</v>
      </c>
      <c r="J26" s="33">
        <v>30</v>
      </c>
      <c r="K26" s="12">
        <f t="shared" si="1"/>
        <v>47.833338181818178</v>
      </c>
      <c r="L26" s="12">
        <f t="shared" si="2"/>
        <v>31.88889212121212</v>
      </c>
    </row>
    <row r="27" spans="2:12" x14ac:dyDescent="0.2">
      <c r="B27" s="8">
        <v>23</v>
      </c>
      <c r="C27" s="8" t="s">
        <v>54</v>
      </c>
      <c r="D27" s="8" t="s">
        <v>31</v>
      </c>
      <c r="E27" s="8">
        <v>75</v>
      </c>
      <c r="F27" s="8">
        <v>4.5</v>
      </c>
      <c r="G27" s="9">
        <f t="shared" si="0"/>
        <v>4.7833338181818181</v>
      </c>
      <c r="H27" s="8">
        <v>25</v>
      </c>
      <c r="I27" s="8">
        <v>22.5</v>
      </c>
      <c r="J27" s="8">
        <v>15</v>
      </c>
      <c r="K27" s="10">
        <f t="shared" si="1"/>
        <v>23.916669090909089</v>
      </c>
      <c r="L27" s="10">
        <f t="shared" si="2"/>
        <v>15.94444606060606</v>
      </c>
    </row>
    <row r="28" spans="2:12" x14ac:dyDescent="0.2">
      <c r="B28" s="7">
        <v>24</v>
      </c>
      <c r="C28" s="7" t="s">
        <v>55</v>
      </c>
      <c r="D28" s="8" t="s">
        <v>31</v>
      </c>
      <c r="E28" s="7">
        <v>100</v>
      </c>
      <c r="F28" s="7">
        <v>6</v>
      </c>
      <c r="G28" s="11">
        <f t="shared" si="0"/>
        <v>6.3777784242424227</v>
      </c>
      <c r="H28" s="33">
        <v>0</v>
      </c>
      <c r="I28" s="33">
        <v>0</v>
      </c>
      <c r="J28" s="33">
        <v>0</v>
      </c>
      <c r="K28" s="12">
        <f t="shared" si="1"/>
        <v>0</v>
      </c>
      <c r="L28" s="12">
        <f t="shared" si="2"/>
        <v>0</v>
      </c>
    </row>
    <row r="29" spans="2:12" x14ac:dyDescent="0.2">
      <c r="B29" s="8">
        <v>25</v>
      </c>
      <c r="C29" s="8" t="s">
        <v>56</v>
      </c>
      <c r="D29" s="8" t="s">
        <v>6</v>
      </c>
      <c r="E29" s="8">
        <v>0</v>
      </c>
      <c r="F29" s="8">
        <v>0</v>
      </c>
      <c r="G29" s="9">
        <f t="shared" si="0"/>
        <v>0</v>
      </c>
      <c r="H29" s="8">
        <v>100</v>
      </c>
      <c r="I29" s="8">
        <v>90</v>
      </c>
      <c r="J29" s="8">
        <v>60</v>
      </c>
      <c r="K29" s="10">
        <f t="shared" si="1"/>
        <v>95.666676363636356</v>
      </c>
      <c r="L29" s="10">
        <f t="shared" si="2"/>
        <v>63.777784242424239</v>
      </c>
    </row>
    <row r="30" spans="2:12" x14ac:dyDescent="0.2">
      <c r="G30" s="11"/>
      <c r="H30" s="24"/>
      <c r="I30" s="24"/>
      <c r="J30" s="24"/>
      <c r="K30" s="12"/>
      <c r="L30" s="12"/>
    </row>
    <row r="31" spans="2:12" x14ac:dyDescent="0.2">
      <c r="C31" s="8" t="s">
        <v>17</v>
      </c>
      <c r="D31" s="8" t="s">
        <v>6</v>
      </c>
      <c r="E31" s="8">
        <v>0</v>
      </c>
      <c r="F31" s="8">
        <v>0</v>
      </c>
      <c r="G31" s="9">
        <f t="shared" si="0"/>
        <v>0</v>
      </c>
      <c r="H31" s="8">
        <v>100</v>
      </c>
      <c r="I31" s="8">
        <v>90</v>
      </c>
      <c r="J31" s="8">
        <v>60</v>
      </c>
      <c r="K31" s="10">
        <f t="shared" si="1"/>
        <v>95.666676363636356</v>
      </c>
      <c r="L31" s="10">
        <f t="shared" si="2"/>
        <v>63.777784242424239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layout and treatments</vt:lpstr>
      <vt:lpstr>seed needs</vt:lpstr>
      <vt:lpstr>'layout and treatments'!Print_Area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2020-08-20T10:45:30Z</cp:lastPrinted>
  <dcterms:created xsi:type="dcterms:W3CDTF">2020-06-24T17:50:42Z</dcterms:created>
  <dcterms:modified xsi:type="dcterms:W3CDTF">2020-09-10T21:38:55Z</dcterms:modified>
</cp:coreProperties>
</file>