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clark\Documents\Instrial Hemp\SARE Grant\"/>
    </mc:Choice>
  </mc:AlternateContent>
  <xr:revisionPtr revIDLastSave="0" documentId="8_{53328740-4EF2-42B1-88B4-A01D29461A46}" xr6:coauthVersionLast="47" xr6:coauthVersionMax="47" xr10:uidLastSave="{00000000-0000-0000-0000-000000000000}"/>
  <bookViews>
    <workbookView xWindow="-23148" yWindow="-108" windowWidth="23256" windowHeight="12456" xr2:uid="{412758C3-3CEB-4646-A1AD-96D4F77E8FC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F20" i="1"/>
  <c r="F19" i="1"/>
  <c r="F18" i="1"/>
  <c r="F17" i="1"/>
  <c r="J17" i="1"/>
  <c r="J43" i="1"/>
  <c r="F43" i="1"/>
  <c r="J64" i="1"/>
  <c r="F64" i="1"/>
  <c r="J63" i="1"/>
  <c r="J61" i="1"/>
  <c r="J60" i="1"/>
  <c r="F63" i="1"/>
  <c r="F61" i="1"/>
  <c r="F60" i="1"/>
  <c r="J52" i="1"/>
  <c r="F52" i="1"/>
  <c r="J56" i="1"/>
  <c r="F56" i="1"/>
  <c r="J55" i="1"/>
  <c r="J54" i="1"/>
  <c r="J53" i="1"/>
  <c r="J51" i="1"/>
  <c r="F55" i="1"/>
  <c r="F54" i="1"/>
  <c r="F53" i="1"/>
  <c r="F51" i="1"/>
  <c r="J21" i="1" l="1"/>
  <c r="J45" i="1" s="1"/>
  <c r="F21" i="1"/>
  <c r="F45" i="1" s="1"/>
  <c r="J65" i="1"/>
  <c r="F65" i="1"/>
  <c r="F57" i="1"/>
  <c r="J57" i="1"/>
  <c r="J67" i="1" l="1"/>
  <c r="J73" i="1" s="1"/>
  <c r="J75" i="1" s="1"/>
  <c r="F67" i="1" l="1"/>
  <c r="F73" i="1" s="1"/>
  <c r="F75" i="1" s="1"/>
</calcChain>
</file>

<file path=xl/sharedStrings.xml><?xml version="1.0" encoding="utf-8"?>
<sst xmlns="http://schemas.openxmlformats.org/spreadsheetml/2006/main" count="97" uniqueCount="75">
  <si>
    <t>Revenue</t>
  </si>
  <si>
    <t>Conventional</t>
  </si>
  <si>
    <t>Organic</t>
  </si>
  <si>
    <t>Yield</t>
  </si>
  <si>
    <t>Tons/acre</t>
  </si>
  <si>
    <t>$/ton</t>
  </si>
  <si>
    <t>?</t>
  </si>
  <si>
    <t>total/acre</t>
  </si>
  <si>
    <t>total/ acre</t>
  </si>
  <si>
    <t>Expenses</t>
  </si>
  <si>
    <t>Fertilizer</t>
  </si>
  <si>
    <t>Nitrogen</t>
  </si>
  <si>
    <t>lb/acre</t>
  </si>
  <si>
    <t>$/lb</t>
  </si>
  <si>
    <t>total</t>
  </si>
  <si>
    <t>Phosphorus</t>
  </si>
  <si>
    <t>Potassium</t>
  </si>
  <si>
    <t>Sulfur</t>
  </si>
  <si>
    <t>Total</t>
  </si>
  <si>
    <t>Seed Costs</t>
  </si>
  <si>
    <t>Seed</t>
  </si>
  <si>
    <t>$/acre</t>
  </si>
  <si>
    <t>Insecticide</t>
  </si>
  <si>
    <t>Other Expenses</t>
  </si>
  <si>
    <t>Land Rent/ Ownership/ Opportunity Cost</t>
  </si>
  <si>
    <t>Soil Testing</t>
  </si>
  <si>
    <t>Total Direct Production Inputs</t>
  </si>
  <si>
    <t>Field Operations</t>
  </si>
  <si>
    <t>Preharvest Field Operations</t>
  </si>
  <si>
    <t>passes/acre</t>
  </si>
  <si>
    <t>$/passes</t>
  </si>
  <si>
    <t>chisel plow</t>
  </si>
  <si>
    <t>field cultivator</t>
  </si>
  <si>
    <t>culti-mulcher</t>
  </si>
  <si>
    <t>application of fertilizer</t>
  </si>
  <si>
    <t>Harvest Operations</t>
  </si>
  <si>
    <t>bales/acre</t>
  </si>
  <si>
    <t>$/bale</t>
  </si>
  <si>
    <t>Total Harvest</t>
  </si>
  <si>
    <t>Total Field Operations</t>
  </si>
  <si>
    <t>Permit fee</t>
  </si>
  <si>
    <t>THC testing</t>
  </si>
  <si>
    <t>hauling from field to storage</t>
  </si>
  <si>
    <t>hauling to processor</t>
  </si>
  <si>
    <t>50 miles $4/loaded mile for semi</t>
  </si>
  <si>
    <t>Total Cost per acre</t>
  </si>
  <si>
    <t xml:space="preserve">Breakeven Cost per ton with no return to management </t>
  </si>
  <si>
    <t>Storage and Hauling to Processor</t>
  </si>
  <si>
    <t>References</t>
  </si>
  <si>
    <t>Penn State Ag Alternative Budgets</t>
  </si>
  <si>
    <t>2020 Wisconsin Custom Farm Operations Survey</t>
  </si>
  <si>
    <t>Building Cost Estimates Beef Related Facilities, UW Extension Fall 2015</t>
  </si>
  <si>
    <t>Burn down herbicide (pre-plant)</t>
  </si>
  <si>
    <t>Total Preharvest</t>
  </si>
  <si>
    <t>mow</t>
  </si>
  <si>
    <t>rake</t>
  </si>
  <si>
    <t>bale</t>
  </si>
  <si>
    <t>storage at farm</t>
  </si>
  <si>
    <t>planting</t>
  </si>
  <si>
    <t>Crop Insurance (NAP)</t>
  </si>
  <si>
    <t>Estimating Cost of Production for Industrial Hemp for Fiber</t>
  </si>
  <si>
    <t>UW Extension Agriculture Educator La Crosse County, Agriculture Agent Monroe County</t>
  </si>
  <si>
    <t>DM Tons/ acre</t>
  </si>
  <si>
    <t>Crop Protection</t>
  </si>
  <si>
    <t>https://data.nass.usda.gov/Statistics_by_State/Idaho/Publications/Census_Press_Releases/2025/HEMP.pdf</t>
  </si>
  <si>
    <t>Reviewed by Jerry Clark</t>
  </si>
  <si>
    <t>Created by Kaitlyn Davis and Bill Halfman, Dr. Carrie Laboski</t>
  </si>
  <si>
    <t>Updated May 2025 by Jerry Clark, Regional Crops and Soils Educator</t>
  </si>
  <si>
    <t>Division of Extension UW-Madison Chippewa, Dunn, Eau Claire Counties</t>
  </si>
  <si>
    <t>Seed: Prices from 2023 variety trials</t>
  </si>
  <si>
    <t xml:space="preserve">Fertilizer : Division of Extension UW-Madison Fertilizer Survey </t>
  </si>
  <si>
    <t xml:space="preserve">Former UW Extension Soil Specialist </t>
  </si>
  <si>
    <t>application of crop protection</t>
  </si>
  <si>
    <t>Wisconsin Ag News County Cash Rent NASS August 2024</t>
  </si>
  <si>
    <t>Support provided by: North Central Region Sustainable Agriculture and Research Education Partnership Grant "Exploration of Fiber Hemp Production and Quality"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</si>
</sst>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3" fillId="2" borderId="0" xfId="0" applyFont="1" applyFill="1"/>
    <xf numFmtId="0" fontId="1" fillId="2" borderId="0" xfId="0" applyFont="1" applyFill="1"/>
    <xf numFmtId="0" fontId="2" fillId="0" borderId="0" xfId="0" applyFont="1"/>
    <xf numFmtId="0" fontId="0" fillId="2" borderId="0" xfId="0" applyFill="1"/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Border="1"/>
    <xf numFmtId="0" fontId="4" fillId="0" borderId="0" xfId="0" applyFont="1" applyBorder="1"/>
    <xf numFmtId="0" fontId="3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537383</xdr:colOff>
      <xdr:row>5</xdr:row>
      <xdr:rowOff>110490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59E12A-5A9E-7CE9-E2B3-7E5127BC6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150792" cy="1059180"/>
        </a:xfrm>
        <a:prstGeom prst="rect">
          <a:avLst/>
        </a:prstGeom>
      </xdr:spPr>
    </xdr:pic>
    <xdr:clientData/>
  </xdr:twoCellAnchor>
  <xdr:twoCellAnchor editAs="oneCell">
    <xdr:from>
      <xdr:col>7</xdr:col>
      <xdr:colOff>777240</xdr:colOff>
      <xdr:row>1</xdr:row>
      <xdr:rowOff>9525</xdr:rowOff>
    </xdr:from>
    <xdr:to>
      <xdr:col>9</xdr:col>
      <xdr:colOff>548743</xdr:colOff>
      <xdr:row>5</xdr:row>
      <xdr:rowOff>72460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F803816-50E7-17F5-C94E-373A9AF26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5360" y="200025"/>
          <a:ext cx="1188823" cy="824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BB70-D564-483F-937F-ACC33AF6DF0F}">
  <dimension ref="A2:J91"/>
  <sheetViews>
    <sheetView tabSelected="1" zoomScaleNormal="100" workbookViewId="0">
      <selection activeCell="M6" sqref="M6"/>
    </sheetView>
  </sheetViews>
  <sheetFormatPr defaultRowHeight="15" x14ac:dyDescent="0.25"/>
  <cols>
    <col min="4" max="4" width="13.7109375" bestFit="1" customWidth="1"/>
    <col min="7" max="7" width="0.7109375" style="11" customWidth="1"/>
    <col min="8" max="8" width="12.140625" customWidth="1"/>
    <col min="10" max="10" width="10.140625" bestFit="1" customWidth="1"/>
  </cols>
  <sheetData>
    <row r="2" spans="1:10" x14ac:dyDescent="0.25">
      <c r="C2" s="19" t="s">
        <v>74</v>
      </c>
      <c r="D2" s="19"/>
      <c r="E2" s="19"/>
      <c r="F2" s="19"/>
    </row>
    <row r="3" spans="1:10" x14ac:dyDescent="0.25">
      <c r="C3" s="19"/>
      <c r="D3" s="19"/>
      <c r="E3" s="19"/>
      <c r="F3" s="19"/>
    </row>
    <row r="4" spans="1:10" x14ac:dyDescent="0.25">
      <c r="C4" s="19"/>
      <c r="D4" s="19"/>
      <c r="E4" s="19"/>
      <c r="F4" s="19"/>
    </row>
    <row r="5" spans="1:10" x14ac:dyDescent="0.25">
      <c r="C5" s="19"/>
      <c r="D5" s="19"/>
      <c r="E5" s="19"/>
      <c r="F5" s="19"/>
    </row>
    <row r="7" spans="1:10" s="1" customFormat="1" ht="18.75" x14ac:dyDescent="0.3">
      <c r="A7" s="1" t="s">
        <v>60</v>
      </c>
      <c r="G7" s="12"/>
    </row>
    <row r="9" spans="1:10" x14ac:dyDescent="0.25">
      <c r="A9" s="3" t="s">
        <v>0</v>
      </c>
      <c r="B9" s="2"/>
      <c r="C9" s="2"/>
      <c r="D9" s="3" t="s">
        <v>1</v>
      </c>
      <c r="E9" s="2"/>
      <c r="F9" s="2"/>
      <c r="G9" s="13"/>
      <c r="H9" s="3" t="s">
        <v>2</v>
      </c>
      <c r="I9" s="2"/>
      <c r="J9" s="2"/>
    </row>
    <row r="10" spans="1:10" x14ac:dyDescent="0.25">
      <c r="D10" s="8" t="s">
        <v>62</v>
      </c>
      <c r="E10" s="8" t="s">
        <v>5</v>
      </c>
      <c r="F10" s="8" t="s">
        <v>7</v>
      </c>
      <c r="G10" s="14"/>
      <c r="H10" s="8" t="s">
        <v>4</v>
      </c>
      <c r="I10" s="8" t="s">
        <v>5</v>
      </c>
      <c r="J10" s="8" t="s">
        <v>8</v>
      </c>
    </row>
    <row r="11" spans="1:10" x14ac:dyDescent="0.25">
      <c r="A11" t="s">
        <v>3</v>
      </c>
      <c r="D11" s="9">
        <v>5</v>
      </c>
      <c r="E11" s="9">
        <v>250</v>
      </c>
      <c r="F11" s="9">
        <v>20</v>
      </c>
      <c r="G11" s="15"/>
      <c r="H11" s="9">
        <v>5</v>
      </c>
      <c r="I11" s="9">
        <v>300</v>
      </c>
      <c r="J11" s="9">
        <v>20</v>
      </c>
    </row>
    <row r="12" spans="1:10" x14ac:dyDescent="0.25">
      <c r="G12" s="16"/>
    </row>
    <row r="13" spans="1:10" x14ac:dyDescent="0.25">
      <c r="A13" s="3" t="s">
        <v>9</v>
      </c>
      <c r="B13" s="3"/>
      <c r="C13" s="3"/>
      <c r="D13" s="3"/>
      <c r="E13" s="3"/>
      <c r="F13" s="3"/>
      <c r="G13" s="17"/>
      <c r="H13" s="3"/>
      <c r="I13" s="3"/>
      <c r="J13" s="3"/>
    </row>
    <row r="14" spans="1:10" x14ac:dyDescent="0.25">
      <c r="G14" s="16"/>
    </row>
    <row r="15" spans="1:10" x14ac:dyDescent="0.25">
      <c r="A15" s="3" t="s">
        <v>10</v>
      </c>
      <c r="B15" s="3"/>
      <c r="C15" s="3"/>
      <c r="D15" s="3"/>
      <c r="E15" s="3"/>
      <c r="F15" s="3"/>
      <c r="G15" s="17"/>
      <c r="H15" s="3"/>
      <c r="I15" s="3"/>
      <c r="J15" s="3"/>
    </row>
    <row r="16" spans="1:10" x14ac:dyDescent="0.25">
      <c r="D16" s="9" t="s">
        <v>12</v>
      </c>
      <c r="E16" s="9" t="s">
        <v>13</v>
      </c>
      <c r="F16" s="9" t="s">
        <v>14</v>
      </c>
      <c r="G16" s="15"/>
      <c r="H16" s="9" t="s">
        <v>12</v>
      </c>
      <c r="I16" s="9" t="s">
        <v>13</v>
      </c>
      <c r="J16" s="9" t="s">
        <v>14</v>
      </c>
    </row>
    <row r="17" spans="1:10" x14ac:dyDescent="0.25">
      <c r="A17" t="s">
        <v>11</v>
      </c>
      <c r="D17">
        <v>100</v>
      </c>
      <c r="E17" s="6">
        <v>0.51</v>
      </c>
      <c r="F17" s="6">
        <f>D17*E17</f>
        <v>51</v>
      </c>
      <c r="G17" s="16"/>
      <c r="H17">
        <v>100</v>
      </c>
      <c r="I17" s="6">
        <v>2.5</v>
      </c>
      <c r="J17" s="6">
        <f>H17*I17</f>
        <v>250</v>
      </c>
    </row>
    <row r="18" spans="1:10" x14ac:dyDescent="0.25">
      <c r="A18" t="s">
        <v>15</v>
      </c>
      <c r="D18">
        <v>45</v>
      </c>
      <c r="E18" s="6">
        <v>0.5</v>
      </c>
      <c r="F18" s="6">
        <f>E18*D18</f>
        <v>22.5</v>
      </c>
      <c r="G18" s="16"/>
      <c r="H18">
        <v>45</v>
      </c>
      <c r="I18" s="6">
        <v>0.69</v>
      </c>
      <c r="J18" s="6">
        <f>H18*I18</f>
        <v>31.049999999999997</v>
      </c>
    </row>
    <row r="19" spans="1:10" x14ac:dyDescent="0.25">
      <c r="A19" t="s">
        <v>16</v>
      </c>
      <c r="D19">
        <v>60</v>
      </c>
      <c r="E19" s="6">
        <v>0.36</v>
      </c>
      <c r="F19" s="6">
        <f>E19*D19</f>
        <v>21.599999999999998</v>
      </c>
      <c r="G19" s="16"/>
      <c r="H19">
        <v>60</v>
      </c>
      <c r="I19" s="6">
        <v>0.78</v>
      </c>
      <c r="J19" s="6">
        <f>H19*I19</f>
        <v>46.800000000000004</v>
      </c>
    </row>
    <row r="20" spans="1:10" x14ac:dyDescent="0.25">
      <c r="A20" t="s">
        <v>17</v>
      </c>
      <c r="D20">
        <v>10</v>
      </c>
      <c r="E20" s="6">
        <v>0.68</v>
      </c>
      <c r="F20" s="6">
        <f>E20*D20</f>
        <v>6.8000000000000007</v>
      </c>
      <c r="G20" s="16"/>
      <c r="H20">
        <v>10</v>
      </c>
      <c r="I20" s="6">
        <v>1.1399999999999999</v>
      </c>
      <c r="J20" s="6">
        <f>H20*I20</f>
        <v>11.399999999999999</v>
      </c>
    </row>
    <row r="21" spans="1:10" x14ac:dyDescent="0.25">
      <c r="A21" s="4" t="s">
        <v>18</v>
      </c>
      <c r="B21" s="4"/>
      <c r="C21" s="4"/>
      <c r="D21" s="4"/>
      <c r="E21" s="4"/>
      <c r="F21" s="7">
        <f>SUM(F17:F20)</f>
        <v>101.89999999999999</v>
      </c>
      <c r="G21" s="18"/>
      <c r="H21" s="4"/>
      <c r="I21" s="4"/>
      <c r="J21" s="7">
        <f>SUM(J17:J20)</f>
        <v>339.25</v>
      </c>
    </row>
    <row r="22" spans="1:10" x14ac:dyDescent="0.25">
      <c r="G22" s="16"/>
    </row>
    <row r="23" spans="1:10" x14ac:dyDescent="0.25">
      <c r="A23" s="3" t="s">
        <v>19</v>
      </c>
      <c r="B23" s="2"/>
      <c r="C23" s="2"/>
      <c r="D23" s="2"/>
      <c r="E23" s="2"/>
      <c r="F23" s="2"/>
      <c r="G23" s="13"/>
      <c r="H23" s="2"/>
      <c r="I23" s="2"/>
      <c r="J23" s="2"/>
    </row>
    <row r="24" spans="1:10" x14ac:dyDescent="0.25">
      <c r="D24" s="9" t="s">
        <v>12</v>
      </c>
      <c r="E24" s="9" t="s">
        <v>13</v>
      </c>
      <c r="F24" s="9" t="s">
        <v>14</v>
      </c>
      <c r="G24" s="16"/>
      <c r="H24" s="9" t="s">
        <v>12</v>
      </c>
      <c r="I24" s="9" t="s">
        <v>13</v>
      </c>
      <c r="J24" s="9" t="s">
        <v>14</v>
      </c>
    </row>
    <row r="25" spans="1:10" x14ac:dyDescent="0.25">
      <c r="A25" t="s">
        <v>20</v>
      </c>
      <c r="D25">
        <v>55</v>
      </c>
      <c r="E25" s="6">
        <v>4</v>
      </c>
      <c r="F25" s="6">
        <v>220</v>
      </c>
      <c r="G25" s="16"/>
      <c r="H25">
        <v>55</v>
      </c>
      <c r="I25" s="6">
        <v>4</v>
      </c>
      <c r="J25" s="6">
        <v>220</v>
      </c>
    </row>
    <row r="26" spans="1:10" x14ac:dyDescent="0.25">
      <c r="E26" s="9"/>
      <c r="F26" s="9"/>
      <c r="G26" s="15"/>
      <c r="H26" s="9"/>
      <c r="I26" s="9"/>
      <c r="J26" s="9"/>
    </row>
    <row r="27" spans="1:10" x14ac:dyDescent="0.25">
      <c r="A27" s="4" t="s">
        <v>18</v>
      </c>
      <c r="B27" s="4"/>
      <c r="C27" s="4"/>
      <c r="D27" s="4"/>
      <c r="E27" s="4"/>
      <c r="F27" s="7">
        <v>220</v>
      </c>
      <c r="G27" s="18"/>
      <c r="H27" s="4"/>
      <c r="I27" s="4"/>
      <c r="J27" s="7">
        <v>220</v>
      </c>
    </row>
    <row r="28" spans="1:10" x14ac:dyDescent="0.25">
      <c r="G28" s="16"/>
    </row>
    <row r="29" spans="1:10" x14ac:dyDescent="0.25">
      <c r="A29" s="3" t="s">
        <v>63</v>
      </c>
      <c r="B29" s="3"/>
      <c r="C29" s="3"/>
      <c r="D29" s="3"/>
      <c r="E29" s="3"/>
      <c r="F29" s="3"/>
      <c r="G29" s="17"/>
      <c r="H29" s="3"/>
      <c r="I29" s="3"/>
      <c r="J29" s="3"/>
    </row>
    <row r="30" spans="1:10" x14ac:dyDescent="0.25">
      <c r="F30" s="9" t="s">
        <v>21</v>
      </c>
      <c r="G30" s="16"/>
      <c r="J30" s="9" t="s">
        <v>21</v>
      </c>
    </row>
    <row r="31" spans="1:10" x14ac:dyDescent="0.25">
      <c r="A31" t="s">
        <v>52</v>
      </c>
      <c r="F31" s="6">
        <v>6</v>
      </c>
      <c r="G31" s="16"/>
      <c r="J31" s="6"/>
    </row>
    <row r="32" spans="1:10" x14ac:dyDescent="0.25">
      <c r="G32" s="16"/>
    </row>
    <row r="33" spans="1:10" x14ac:dyDescent="0.25">
      <c r="A33" t="s">
        <v>22</v>
      </c>
      <c r="F33" s="9" t="s">
        <v>6</v>
      </c>
      <c r="G33" s="16"/>
      <c r="J33" s="9" t="s">
        <v>6</v>
      </c>
    </row>
    <row r="34" spans="1:10" x14ac:dyDescent="0.25">
      <c r="A34" s="4" t="s">
        <v>18</v>
      </c>
      <c r="B34" s="4"/>
      <c r="C34" s="4"/>
      <c r="D34" s="4"/>
      <c r="E34" s="4"/>
      <c r="F34" s="7">
        <v>6</v>
      </c>
      <c r="G34" s="18"/>
      <c r="H34" s="4"/>
      <c r="I34" s="4"/>
      <c r="J34" s="7">
        <v>0</v>
      </c>
    </row>
    <row r="35" spans="1:10" x14ac:dyDescent="0.25">
      <c r="G35" s="16"/>
    </row>
    <row r="36" spans="1:10" x14ac:dyDescent="0.25">
      <c r="A36" s="3" t="s">
        <v>23</v>
      </c>
      <c r="B36" s="2"/>
      <c r="C36" s="2"/>
      <c r="D36" s="2"/>
      <c r="E36" s="2"/>
      <c r="F36" s="2"/>
      <c r="G36" s="13"/>
      <c r="H36" s="2"/>
      <c r="I36" s="2"/>
      <c r="J36" s="2"/>
    </row>
    <row r="37" spans="1:10" x14ac:dyDescent="0.25">
      <c r="G37" s="16"/>
    </row>
    <row r="38" spans="1:10" x14ac:dyDescent="0.25">
      <c r="A38" t="s">
        <v>24</v>
      </c>
      <c r="F38" s="6">
        <v>158</v>
      </c>
      <c r="G38" s="16"/>
      <c r="J38" s="6">
        <v>158</v>
      </c>
    </row>
    <row r="39" spans="1:10" x14ac:dyDescent="0.25">
      <c r="A39" t="s">
        <v>59</v>
      </c>
      <c r="F39" s="6"/>
      <c r="G39" s="16"/>
      <c r="J39" s="6"/>
    </row>
    <row r="40" spans="1:10" x14ac:dyDescent="0.25">
      <c r="A40" t="s">
        <v>25</v>
      </c>
      <c r="F40" s="6">
        <v>1.45</v>
      </c>
      <c r="G40" s="16"/>
      <c r="J40" s="6">
        <v>1.45</v>
      </c>
    </row>
    <row r="41" spans="1:10" x14ac:dyDescent="0.25">
      <c r="A41" t="s">
        <v>40</v>
      </c>
      <c r="F41" s="6">
        <v>7.5</v>
      </c>
      <c r="G41" s="16"/>
      <c r="J41" s="6">
        <v>7.5</v>
      </c>
    </row>
    <row r="42" spans="1:10" x14ac:dyDescent="0.25">
      <c r="A42" t="s">
        <v>41</v>
      </c>
      <c r="F42" s="6">
        <v>12.5</v>
      </c>
      <c r="G42" s="16"/>
      <c r="J42" s="6">
        <v>12.5</v>
      </c>
    </row>
    <row r="43" spans="1:10" x14ac:dyDescent="0.25">
      <c r="A43" s="4" t="s">
        <v>18</v>
      </c>
      <c r="B43" s="4"/>
      <c r="C43" s="4"/>
      <c r="D43" s="4"/>
      <c r="E43" s="4"/>
      <c r="F43" s="7">
        <f>SUM(F38:F42)</f>
        <v>179.45</v>
      </c>
      <c r="G43" s="18"/>
      <c r="H43" s="4"/>
      <c r="I43" s="4"/>
      <c r="J43" s="7">
        <f>SUM(J38:J42)</f>
        <v>179.45</v>
      </c>
    </row>
    <row r="44" spans="1:10" x14ac:dyDescent="0.25">
      <c r="A44" s="5"/>
      <c r="B44" s="5"/>
      <c r="C44" s="5"/>
      <c r="D44" s="5"/>
      <c r="E44" s="5"/>
      <c r="F44" s="5"/>
      <c r="G44" s="16"/>
      <c r="H44" s="5"/>
      <c r="I44" s="5"/>
      <c r="J44" s="5"/>
    </row>
    <row r="45" spans="1:10" x14ac:dyDescent="0.25">
      <c r="A45" s="4" t="s">
        <v>26</v>
      </c>
      <c r="B45" s="4"/>
      <c r="C45" s="4"/>
      <c r="D45" s="4"/>
      <c r="E45" s="4"/>
      <c r="F45" s="7">
        <f>F21+F27+F34+F43</f>
        <v>507.34999999999997</v>
      </c>
      <c r="G45" s="18"/>
      <c r="H45" s="4"/>
      <c r="I45" s="4"/>
      <c r="J45" s="7">
        <f>J21+J27+J34+J43</f>
        <v>738.7</v>
      </c>
    </row>
    <row r="46" spans="1:10" x14ac:dyDescent="0.25">
      <c r="A46" s="4"/>
      <c r="B46" s="4"/>
      <c r="C46" s="4"/>
      <c r="D46" s="4"/>
      <c r="E46" s="4"/>
      <c r="F46" s="7"/>
      <c r="G46" s="18"/>
      <c r="H46" s="4"/>
      <c r="I46" s="4"/>
      <c r="J46" s="7"/>
    </row>
    <row r="47" spans="1:10" x14ac:dyDescent="0.25">
      <c r="A47" s="4"/>
      <c r="B47" s="4"/>
      <c r="C47" s="4"/>
      <c r="D47" s="4"/>
      <c r="E47" s="4"/>
      <c r="F47" s="7"/>
      <c r="G47" s="18"/>
      <c r="H47" s="4"/>
      <c r="I47" s="4"/>
      <c r="J47" s="7"/>
    </row>
    <row r="48" spans="1:10" x14ac:dyDescent="0.25">
      <c r="G48" s="16"/>
    </row>
    <row r="49" spans="1:10" x14ac:dyDescent="0.25">
      <c r="A49" s="3" t="s">
        <v>27</v>
      </c>
      <c r="B49" s="2"/>
      <c r="C49" s="2"/>
      <c r="D49" s="2"/>
      <c r="E49" s="2"/>
      <c r="F49" s="2"/>
      <c r="G49" s="13"/>
      <c r="H49" s="2"/>
      <c r="I49" s="2"/>
      <c r="J49" s="2"/>
    </row>
    <row r="50" spans="1:10" x14ac:dyDescent="0.25">
      <c r="A50" s="4" t="s">
        <v>28</v>
      </c>
      <c r="B50" s="4"/>
      <c r="C50" s="4"/>
      <c r="D50" s="10" t="s">
        <v>29</v>
      </c>
      <c r="E50" s="10" t="s">
        <v>30</v>
      </c>
      <c r="F50" s="10" t="s">
        <v>21</v>
      </c>
      <c r="G50" s="18"/>
      <c r="H50" s="10" t="s">
        <v>29</v>
      </c>
      <c r="I50" s="10" t="s">
        <v>30</v>
      </c>
      <c r="J50" s="10" t="s">
        <v>21</v>
      </c>
    </row>
    <row r="51" spans="1:10" x14ac:dyDescent="0.25">
      <c r="A51" t="s">
        <v>31</v>
      </c>
      <c r="D51">
        <v>1</v>
      </c>
      <c r="E51" s="6">
        <v>18</v>
      </c>
      <c r="F51" s="6">
        <f>E51*D51</f>
        <v>18</v>
      </c>
      <c r="G51" s="16"/>
      <c r="H51">
        <v>1</v>
      </c>
      <c r="I51" s="6">
        <v>18</v>
      </c>
      <c r="J51" s="6">
        <f t="shared" ref="J51:J56" si="0">I51*H51</f>
        <v>18</v>
      </c>
    </row>
    <row r="52" spans="1:10" x14ac:dyDescent="0.25">
      <c r="A52" t="s">
        <v>34</v>
      </c>
      <c r="D52">
        <v>1</v>
      </c>
      <c r="E52" s="6">
        <v>8</v>
      </c>
      <c r="F52" s="6">
        <f>E52*D52</f>
        <v>8</v>
      </c>
      <c r="G52" s="16"/>
      <c r="H52">
        <v>1</v>
      </c>
      <c r="I52" s="6">
        <v>8</v>
      </c>
      <c r="J52" s="6">
        <f>I52*H52</f>
        <v>8</v>
      </c>
    </row>
    <row r="53" spans="1:10" x14ac:dyDescent="0.25">
      <c r="A53" t="s">
        <v>32</v>
      </c>
      <c r="D53">
        <v>1</v>
      </c>
      <c r="E53" s="6">
        <v>15</v>
      </c>
      <c r="F53" s="6">
        <f t="shared" ref="F53:F56" si="1">E53*D53</f>
        <v>15</v>
      </c>
      <c r="G53" s="16"/>
      <c r="H53">
        <v>1</v>
      </c>
      <c r="I53" s="6">
        <v>15</v>
      </c>
      <c r="J53" s="6">
        <f t="shared" si="0"/>
        <v>15</v>
      </c>
    </row>
    <row r="54" spans="1:10" x14ac:dyDescent="0.25">
      <c r="A54" t="s">
        <v>33</v>
      </c>
      <c r="D54">
        <v>1</v>
      </c>
      <c r="E54" s="6">
        <v>17</v>
      </c>
      <c r="F54" s="6">
        <f t="shared" si="1"/>
        <v>17</v>
      </c>
      <c r="G54" s="16"/>
      <c r="H54">
        <v>1</v>
      </c>
      <c r="I54" s="6">
        <v>17</v>
      </c>
      <c r="J54" s="6">
        <f t="shared" si="0"/>
        <v>17</v>
      </c>
    </row>
    <row r="55" spans="1:10" x14ac:dyDescent="0.25">
      <c r="A55" t="s">
        <v>72</v>
      </c>
      <c r="D55">
        <v>1</v>
      </c>
      <c r="E55" s="6">
        <v>8</v>
      </c>
      <c r="F55" s="6">
        <f t="shared" si="1"/>
        <v>8</v>
      </c>
      <c r="G55" s="16"/>
      <c r="H55">
        <v>0</v>
      </c>
      <c r="I55" s="6">
        <v>8</v>
      </c>
      <c r="J55" s="6">
        <f t="shared" si="0"/>
        <v>0</v>
      </c>
    </row>
    <row r="56" spans="1:10" x14ac:dyDescent="0.25">
      <c r="A56" t="s">
        <v>58</v>
      </c>
      <c r="D56">
        <v>1</v>
      </c>
      <c r="E56" s="6">
        <v>20</v>
      </c>
      <c r="F56" s="6">
        <f t="shared" si="1"/>
        <v>20</v>
      </c>
      <c r="G56" s="16"/>
      <c r="H56">
        <v>1</v>
      </c>
      <c r="I56" s="6">
        <v>20</v>
      </c>
      <c r="J56" s="6">
        <f t="shared" si="0"/>
        <v>20</v>
      </c>
    </row>
    <row r="57" spans="1:10" x14ac:dyDescent="0.25">
      <c r="A57" s="4" t="s">
        <v>53</v>
      </c>
      <c r="B57" s="4"/>
      <c r="C57" s="4"/>
      <c r="D57" s="4"/>
      <c r="E57" s="4"/>
      <c r="F57" s="7">
        <f>SUM(F51:F56)</f>
        <v>86</v>
      </c>
      <c r="G57" s="18"/>
      <c r="H57" s="4"/>
      <c r="I57" s="4"/>
      <c r="J57" s="7">
        <f>SUM(J51:J56)</f>
        <v>78</v>
      </c>
    </row>
    <row r="58" spans="1:10" x14ac:dyDescent="0.25">
      <c r="G58" s="16"/>
    </row>
    <row r="59" spans="1:10" x14ac:dyDescent="0.25">
      <c r="A59" s="4" t="s">
        <v>35</v>
      </c>
      <c r="B59" s="4"/>
      <c r="G59" s="16"/>
    </row>
    <row r="60" spans="1:10" x14ac:dyDescent="0.25">
      <c r="A60" t="s">
        <v>54</v>
      </c>
      <c r="D60">
        <v>1</v>
      </c>
      <c r="E60" s="6">
        <v>15</v>
      </c>
      <c r="F60" s="6">
        <f t="shared" ref="F60:F61" si="2">E60*D60</f>
        <v>15</v>
      </c>
      <c r="G60" s="16"/>
      <c r="H60">
        <v>1</v>
      </c>
      <c r="I60" s="6">
        <v>15</v>
      </c>
      <c r="J60" s="6">
        <f t="shared" ref="J60:J61" si="3">I60*H60</f>
        <v>15</v>
      </c>
    </row>
    <row r="61" spans="1:10" x14ac:dyDescent="0.25">
      <c r="A61" t="s">
        <v>55</v>
      </c>
      <c r="D61">
        <v>2</v>
      </c>
      <c r="E61" s="6">
        <v>8</v>
      </c>
      <c r="F61" s="6">
        <f t="shared" si="2"/>
        <v>16</v>
      </c>
      <c r="G61" s="16"/>
      <c r="H61">
        <v>2</v>
      </c>
      <c r="I61" s="6">
        <v>8</v>
      </c>
      <c r="J61" s="6">
        <f t="shared" si="3"/>
        <v>16</v>
      </c>
    </row>
    <row r="62" spans="1:10" x14ac:dyDescent="0.25">
      <c r="D62" s="10" t="s">
        <v>36</v>
      </c>
      <c r="E62" s="10" t="s">
        <v>37</v>
      </c>
      <c r="F62" s="9"/>
      <c r="G62" s="16"/>
      <c r="H62" s="10" t="s">
        <v>36</v>
      </c>
      <c r="I62" s="10" t="s">
        <v>37</v>
      </c>
    </row>
    <row r="63" spans="1:10" x14ac:dyDescent="0.25">
      <c r="A63" t="s">
        <v>56</v>
      </c>
      <c r="D63">
        <v>12.5</v>
      </c>
      <c r="E63" s="6">
        <v>9.5</v>
      </c>
      <c r="F63" s="6">
        <f t="shared" ref="F63:F64" si="4">E63*D63</f>
        <v>118.75</v>
      </c>
      <c r="G63" s="16"/>
      <c r="H63">
        <v>12.5</v>
      </c>
      <c r="I63" s="6">
        <v>9.5</v>
      </c>
      <c r="J63" s="6">
        <f t="shared" ref="J63:J64" si="5">I63*H63</f>
        <v>118.75</v>
      </c>
    </row>
    <row r="64" spans="1:10" x14ac:dyDescent="0.25">
      <c r="A64" t="s">
        <v>42</v>
      </c>
      <c r="D64">
        <v>12.5</v>
      </c>
      <c r="E64" s="6">
        <v>1</v>
      </c>
      <c r="F64" s="6">
        <f t="shared" si="4"/>
        <v>12.5</v>
      </c>
      <c r="G64" s="16"/>
      <c r="H64">
        <v>12.5</v>
      </c>
      <c r="I64" s="6">
        <v>1</v>
      </c>
      <c r="J64" s="6">
        <f t="shared" si="5"/>
        <v>12.5</v>
      </c>
    </row>
    <row r="65" spans="1:10" x14ac:dyDescent="0.25">
      <c r="A65" s="4" t="s">
        <v>38</v>
      </c>
      <c r="B65" s="4"/>
      <c r="C65" s="4"/>
      <c r="D65" s="4"/>
      <c r="E65" s="4"/>
      <c r="F65" s="7">
        <f>SUM(F60:F64)</f>
        <v>162.25</v>
      </c>
      <c r="G65" s="18"/>
      <c r="H65" s="4"/>
      <c r="I65" s="4"/>
      <c r="J65" s="7">
        <f>SUM(J60:J64)</f>
        <v>162.25</v>
      </c>
    </row>
    <row r="66" spans="1:10" x14ac:dyDescent="0.25">
      <c r="G66" s="16"/>
    </row>
    <row r="67" spans="1:10" x14ac:dyDescent="0.25">
      <c r="A67" s="4" t="s">
        <v>39</v>
      </c>
      <c r="B67" s="4"/>
      <c r="C67" s="4"/>
      <c r="D67" s="4"/>
      <c r="E67" s="4"/>
      <c r="F67" s="7">
        <f>F57+F65</f>
        <v>248.25</v>
      </c>
      <c r="G67" s="18"/>
      <c r="H67" s="4"/>
      <c r="I67" s="4"/>
      <c r="J67" s="7">
        <f>J57+J65</f>
        <v>240.25</v>
      </c>
    </row>
    <row r="68" spans="1:10" x14ac:dyDescent="0.25">
      <c r="A68" s="4"/>
      <c r="B68" s="4"/>
      <c r="C68" s="4"/>
      <c r="D68" s="4"/>
      <c r="E68" s="4"/>
      <c r="F68" s="7"/>
      <c r="G68" s="18"/>
      <c r="H68" s="4"/>
      <c r="I68" s="4"/>
      <c r="J68" s="7"/>
    </row>
    <row r="69" spans="1:10" x14ac:dyDescent="0.25">
      <c r="A69" s="3" t="s">
        <v>47</v>
      </c>
      <c r="B69" s="2"/>
      <c r="C69" s="2"/>
      <c r="D69" s="2"/>
      <c r="E69" s="2"/>
      <c r="F69" s="2"/>
      <c r="G69" s="13"/>
      <c r="H69" s="2"/>
      <c r="I69" s="2"/>
      <c r="J69" s="2"/>
    </row>
    <row r="70" spans="1:10" x14ac:dyDescent="0.25">
      <c r="A70" t="s">
        <v>57</v>
      </c>
      <c r="F70" s="6">
        <v>22.5</v>
      </c>
      <c r="G70" s="16"/>
      <c r="J70" s="6">
        <v>22.5</v>
      </c>
    </row>
    <row r="71" spans="1:10" x14ac:dyDescent="0.25">
      <c r="A71" t="s">
        <v>43</v>
      </c>
      <c r="C71" t="s">
        <v>44</v>
      </c>
      <c r="F71" s="6">
        <v>200</v>
      </c>
      <c r="G71" s="16"/>
      <c r="J71" s="6">
        <v>200</v>
      </c>
    </row>
    <row r="72" spans="1:10" x14ac:dyDescent="0.25">
      <c r="A72" s="5"/>
      <c r="B72" s="5"/>
      <c r="C72" s="5"/>
      <c r="D72" s="5"/>
      <c r="E72" s="5"/>
      <c r="F72" s="5"/>
      <c r="G72" s="16"/>
      <c r="H72" s="5"/>
      <c r="I72" s="5"/>
      <c r="J72" s="5"/>
    </row>
    <row r="73" spans="1:10" x14ac:dyDescent="0.25">
      <c r="A73" s="4" t="s">
        <v>45</v>
      </c>
      <c r="F73" s="6">
        <f>F45+F67+F70+F71</f>
        <v>978.09999999999991</v>
      </c>
      <c r="G73" s="16"/>
      <c r="J73" s="6">
        <f>J45+J67+J70+J71</f>
        <v>1201.45</v>
      </c>
    </row>
    <row r="74" spans="1:10" x14ac:dyDescent="0.25">
      <c r="A74" s="5"/>
      <c r="B74" s="5"/>
      <c r="C74" s="5"/>
      <c r="D74" s="5"/>
      <c r="E74" s="5"/>
      <c r="F74" s="5"/>
      <c r="G74" s="16"/>
      <c r="H74" s="5"/>
      <c r="I74" s="5"/>
      <c r="J74" s="5"/>
    </row>
    <row r="75" spans="1:10" x14ac:dyDescent="0.25">
      <c r="A75" s="4" t="s">
        <v>46</v>
      </c>
      <c r="B75" s="4"/>
      <c r="C75" s="4"/>
      <c r="D75" s="4"/>
      <c r="E75" s="4"/>
      <c r="F75" s="7">
        <f>F73/D11</f>
        <v>195.61999999999998</v>
      </c>
      <c r="G75" s="18"/>
      <c r="H75" s="4"/>
      <c r="I75" s="4"/>
      <c r="J75" s="7">
        <f>J73/H11</f>
        <v>240.29000000000002</v>
      </c>
    </row>
    <row r="76" spans="1:10" x14ac:dyDescent="0.25">
      <c r="A76" s="4"/>
      <c r="B76" s="4"/>
      <c r="C76" s="4"/>
      <c r="D76" s="4"/>
      <c r="E76" s="4"/>
      <c r="F76" s="7"/>
      <c r="G76" s="18"/>
      <c r="H76" s="4"/>
      <c r="I76" s="4"/>
      <c r="J76" s="7"/>
    </row>
    <row r="77" spans="1:10" x14ac:dyDescent="0.25">
      <c r="A77" t="s">
        <v>67</v>
      </c>
    </row>
    <row r="78" spans="1:10" x14ac:dyDescent="0.25">
      <c r="B78" t="s">
        <v>68</v>
      </c>
    </row>
    <row r="79" spans="1:10" x14ac:dyDescent="0.25">
      <c r="A79" t="s">
        <v>66</v>
      </c>
    </row>
    <row r="80" spans="1:10" x14ac:dyDescent="0.25">
      <c r="B80" t="s">
        <v>61</v>
      </c>
    </row>
    <row r="81" spans="1:2" x14ac:dyDescent="0.25">
      <c r="B81" t="s">
        <v>71</v>
      </c>
    </row>
    <row r="82" spans="1:2" x14ac:dyDescent="0.25">
      <c r="A82" t="s">
        <v>65</v>
      </c>
    </row>
    <row r="83" spans="1:2" x14ac:dyDescent="0.25">
      <c r="B83" t="s">
        <v>68</v>
      </c>
    </row>
    <row r="84" spans="1:2" x14ac:dyDescent="0.25">
      <c r="A84" t="s">
        <v>48</v>
      </c>
    </row>
    <row r="85" spans="1:2" x14ac:dyDescent="0.25">
      <c r="B85" t="s">
        <v>49</v>
      </c>
    </row>
    <row r="86" spans="1:2" x14ac:dyDescent="0.25">
      <c r="B86" t="s">
        <v>70</v>
      </c>
    </row>
    <row r="87" spans="1:2" x14ac:dyDescent="0.25">
      <c r="B87" t="s">
        <v>69</v>
      </c>
    </row>
    <row r="88" spans="1:2" x14ac:dyDescent="0.25">
      <c r="B88" t="s">
        <v>50</v>
      </c>
    </row>
    <row r="89" spans="1:2" x14ac:dyDescent="0.25">
      <c r="B89" t="s">
        <v>73</v>
      </c>
    </row>
    <row r="90" spans="1:2" x14ac:dyDescent="0.25">
      <c r="B90" t="s">
        <v>51</v>
      </c>
    </row>
    <row r="91" spans="1:2" x14ac:dyDescent="0.25">
      <c r="B91" t="s">
        <v>64</v>
      </c>
    </row>
  </sheetData>
  <mergeCells count="1">
    <mergeCell ref="C2:F5"/>
  </mergeCells>
  <pageMargins left="0.7" right="0.7" top="0.75" bottom="0.75" header="0.3" footer="0.3"/>
  <pageSetup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DF4B-5910-4032-87A5-1A8532F414EF}">
  <dimension ref="A1"/>
  <sheetViews>
    <sheetView workbookViewId="0">
      <selection activeCell="F16" sqref="A1:F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Halfman</dc:creator>
  <cp:lastModifiedBy>JEROME R CLARK</cp:lastModifiedBy>
  <cp:lastPrinted>2025-05-27T18:36:27Z</cp:lastPrinted>
  <dcterms:created xsi:type="dcterms:W3CDTF">2021-08-11T18:58:22Z</dcterms:created>
  <dcterms:modified xsi:type="dcterms:W3CDTF">2025-05-27T18:47:19Z</dcterms:modified>
</cp:coreProperties>
</file>