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05" windowHeight="10860"/>
  </bookViews>
  <sheets>
    <sheet name="Budget" sheetId="1" r:id="rId1"/>
  </sheets>
  <externalReferences>
    <externalReference r:id="rId2"/>
  </externalReferences>
  <definedNames>
    <definedName name="KIV">[1]!Table3[Op Name]</definedName>
    <definedName name="MaterialList">[1]!Table2[Material]</definedName>
    <definedName name="Materials">[1]!Table2[Material]</definedName>
    <definedName name="OperationList">[1]!Table3[Op Name]</definedName>
    <definedName name="RealEstateList">[1]!Table9[Description]</definedName>
    <definedName name="RETable">[1]!Table9[#All]</definedName>
  </definedNames>
  <calcPr calcId="152511"/>
</workbook>
</file>

<file path=xl/calcChain.xml><?xml version="1.0" encoding="utf-8"?>
<calcChain xmlns="http://schemas.openxmlformats.org/spreadsheetml/2006/main">
  <c r="F20" i="1" l="1"/>
  <c r="F12" i="1"/>
  <c r="F28" i="1" s="1"/>
  <c r="E30" i="1" l="1"/>
  <c r="C28" i="1" l="1"/>
  <c r="D28" i="1"/>
  <c r="E28" i="1"/>
  <c r="G28" i="1"/>
  <c r="B28" i="1"/>
  <c r="C32" i="1"/>
  <c r="D32" i="1"/>
  <c r="G32" i="1"/>
  <c r="B32" i="1"/>
  <c r="E32" i="1"/>
  <c r="C38" i="1" l="1"/>
  <c r="C40" i="1"/>
  <c r="C39" i="1"/>
</calcChain>
</file>

<file path=xl/sharedStrings.xml><?xml version="1.0" encoding="utf-8"?>
<sst xmlns="http://schemas.openxmlformats.org/spreadsheetml/2006/main" count="42" uniqueCount="42">
  <si>
    <t>Field Operations</t>
  </si>
  <si>
    <t>Cart</t>
  </si>
  <si>
    <t>Truck</t>
  </si>
  <si>
    <t>Tillage</t>
  </si>
  <si>
    <t>Seed</t>
  </si>
  <si>
    <t>Combine</t>
  </si>
  <si>
    <t>Planting/drilling</t>
  </si>
  <si>
    <t>Spraying</t>
  </si>
  <si>
    <t>Other</t>
  </si>
  <si>
    <t>Storage and drying</t>
  </si>
  <si>
    <t>Scouting</t>
  </si>
  <si>
    <t>Crop insurance</t>
  </si>
  <si>
    <t>Materials  &amp; Services</t>
  </si>
  <si>
    <t xml:space="preserve">Fertilizer </t>
  </si>
  <si>
    <t xml:space="preserve">Herbicide </t>
  </si>
  <si>
    <t xml:space="preserve">Insecticide </t>
  </si>
  <si>
    <t xml:space="preserve">Fungicide </t>
  </si>
  <si>
    <t>Haul grain bushels</t>
  </si>
  <si>
    <t>Land cost</t>
  </si>
  <si>
    <t>Rotation</t>
  </si>
  <si>
    <t>Reveue</t>
  </si>
  <si>
    <t>Crop yield (bu/ac)</t>
  </si>
  <si>
    <t>Grain price ($/bu)</t>
  </si>
  <si>
    <t>Total budget</t>
  </si>
  <si>
    <t>CROP</t>
  </si>
  <si>
    <r>
      <t xml:space="preserve">CORN </t>
    </r>
    <r>
      <rPr>
        <b/>
        <sz val="12"/>
        <color theme="1"/>
        <rFont val="Calibri"/>
        <family val="2"/>
        <scheme val="minor"/>
      </rPr>
      <t>(after wheat)</t>
    </r>
  </si>
  <si>
    <r>
      <t xml:space="preserve">CORN </t>
    </r>
    <r>
      <rPr>
        <b/>
        <sz val="12"/>
        <color theme="1"/>
        <rFont val="Calibri"/>
        <family val="2"/>
        <scheme val="minor"/>
      </rPr>
      <t>(after corn)</t>
    </r>
  </si>
  <si>
    <r>
      <t xml:space="preserve">WHEAT </t>
    </r>
    <r>
      <rPr>
        <b/>
        <sz val="12"/>
        <color theme="1"/>
        <rFont val="Calibri"/>
        <family val="2"/>
        <scheme val="minor"/>
      </rPr>
      <t>(after fallow)</t>
    </r>
  </si>
  <si>
    <r>
      <t xml:space="preserve">WHEAT </t>
    </r>
    <r>
      <rPr>
        <b/>
        <sz val="12"/>
        <color theme="1"/>
        <rFont val="Calibri"/>
        <family val="2"/>
        <scheme val="minor"/>
      </rPr>
      <t>(after peas)</t>
    </r>
  </si>
  <si>
    <t>FIELD PEAS</t>
  </si>
  <si>
    <t>PRODUCTION INPUTS ($)</t>
  </si>
  <si>
    <t>WHEAT-CORN-FIELD PEAS</t>
  </si>
  <si>
    <t>WHEAT-CORN-FALLOW</t>
  </si>
  <si>
    <t>CORN- CORN</t>
  </si>
  <si>
    <t>Length of rotation</t>
  </si>
  <si>
    <t>Net return ($)</t>
  </si>
  <si>
    <t>Crop Rotation Model</t>
  </si>
  <si>
    <t>Change input prices to better match farm expenses in your operation</t>
  </si>
  <si>
    <t>Find the most profitable rotation in western NE</t>
  </si>
  <si>
    <t>FALLOW</t>
  </si>
  <si>
    <r>
      <t xml:space="preserve">Production Input values used in this model are based on 2018 Nebraska Crop Budgets, link: </t>
    </r>
    <r>
      <rPr>
        <u/>
        <sz val="16"/>
        <color theme="3"/>
        <rFont val="Calibri"/>
        <family val="2"/>
        <scheme val="minor"/>
      </rPr>
      <t>https://cropwatch.unl.edu/budgets</t>
    </r>
    <r>
      <rPr>
        <sz val="16"/>
        <color theme="1"/>
        <rFont val="Calibri"/>
        <family val="2"/>
        <scheme val="minor"/>
      </rPr>
      <t xml:space="preserve"> </t>
    </r>
  </si>
  <si>
    <t>Replacing fallow with field peas typically causes yield penalty in the succeeding  wheat crop. Type in what this "yield drag" is on your farm (bu/ac)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</si>
</sst>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3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/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164" fontId="0" fillId="2" borderId="2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2" borderId="0" xfId="0" applyFont="1" applyFill="1"/>
    <xf numFmtId="0" fontId="1" fillId="2" borderId="3" xfId="0" applyFont="1" applyFill="1" applyBorder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1" fontId="6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6" fillId="0" borderId="0" xfId="0" applyFont="1"/>
    <xf numFmtId="0" fontId="9" fillId="0" borderId="0" xfId="0" applyFont="1"/>
    <xf numFmtId="1" fontId="6" fillId="0" borderId="0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kins2\Box%20Sync\My%20Documents\STRAHINJA\3.%20EARLY%20CAREER\Field%20peas\5.%20Rotation%20model%20-%20Matt%20Stockton\2018-NE-crop-budgets-corn-dryla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General Variables"/>
      <sheetName val="Power Units"/>
      <sheetName val="Materials"/>
      <sheetName val="Operations"/>
      <sheetName val="Start"/>
      <sheetName val="15-Corn"/>
      <sheetName val="16-Corn"/>
      <sheetName val="17-Corn"/>
      <sheetName val="18-Corn"/>
      <sheetName val="19-Corn"/>
      <sheetName val="20-Corn"/>
      <sheetName val="21-Corn"/>
      <sheetName val="22-Corn"/>
      <sheetName val="23-Corn"/>
      <sheetName val="24-Corn"/>
      <sheetName val="25-Corn"/>
      <sheetName val="Stop"/>
      <sheetName val="Budget Listing"/>
      <sheetName val="Crop after Crop Data"/>
      <sheetName val="Formulas"/>
      <sheetName val="Depreciation Graph"/>
      <sheetName val="2018-NE-crop-budgets-corn-dryl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4" zoomScale="70" zoomScaleNormal="70" workbookViewId="0">
      <selection activeCell="F35" sqref="F35"/>
    </sheetView>
  </sheetViews>
  <sheetFormatPr defaultRowHeight="15" x14ac:dyDescent="0.25"/>
  <cols>
    <col min="1" max="1" width="30.5703125" customWidth="1"/>
    <col min="2" max="9" width="26.140625" customWidth="1"/>
  </cols>
  <sheetData>
    <row r="1" spans="1:13" ht="61.5" x14ac:dyDescent="0.9">
      <c r="A1" s="28" t="s">
        <v>36</v>
      </c>
    </row>
    <row r="2" spans="1:13" s="19" customFormat="1" ht="23.25" x14ac:dyDescent="0.35">
      <c r="A2" s="27" t="s">
        <v>38</v>
      </c>
    </row>
    <row r="3" spans="1:13" s="19" customFormat="1" ht="18.75" x14ac:dyDescent="0.3">
      <c r="A3" s="3"/>
    </row>
    <row r="4" spans="1:13" ht="21" x14ac:dyDescent="0.35">
      <c r="A4" s="20" t="s">
        <v>40</v>
      </c>
    </row>
    <row r="5" spans="1:13" ht="21" x14ac:dyDescent="0.35">
      <c r="A5" s="20" t="s">
        <v>37</v>
      </c>
    </row>
    <row r="7" spans="1:13" ht="21" x14ac:dyDescent="0.35">
      <c r="A7" s="31" t="s">
        <v>30</v>
      </c>
      <c r="B7" s="30" t="s">
        <v>24</v>
      </c>
      <c r="C7" s="30"/>
      <c r="D7" s="30"/>
      <c r="E7" s="30"/>
      <c r="F7" s="30"/>
      <c r="G7" s="30"/>
    </row>
    <row r="8" spans="1:13" ht="21" x14ac:dyDescent="0.35">
      <c r="A8" s="32"/>
      <c r="B8" s="4" t="s">
        <v>25</v>
      </c>
      <c r="C8" s="4" t="s">
        <v>26</v>
      </c>
      <c r="D8" s="4" t="s">
        <v>27</v>
      </c>
      <c r="E8" s="4" t="s">
        <v>28</v>
      </c>
      <c r="F8" s="4" t="s">
        <v>39</v>
      </c>
      <c r="G8" s="4" t="s">
        <v>29</v>
      </c>
    </row>
    <row r="9" spans="1:13" ht="18.75" x14ac:dyDescent="0.3">
      <c r="A9" s="5" t="s">
        <v>0</v>
      </c>
      <c r="B9" s="7"/>
      <c r="C9" s="7"/>
      <c r="D9" s="7"/>
      <c r="E9" s="7"/>
      <c r="F9" s="7"/>
      <c r="G9" s="7"/>
      <c r="H9" s="1"/>
      <c r="I9" s="1"/>
      <c r="J9" s="1"/>
      <c r="K9" s="1"/>
      <c r="L9" s="1"/>
      <c r="M9" s="1"/>
    </row>
    <row r="10" spans="1:13" ht="18.75" x14ac:dyDescent="0.3">
      <c r="A10" s="12" t="s">
        <v>3</v>
      </c>
      <c r="B10" s="8">
        <v>0</v>
      </c>
      <c r="C10" s="8">
        <v>0</v>
      </c>
      <c r="D10" s="8">
        <v>0</v>
      </c>
      <c r="E10" s="8">
        <v>0</v>
      </c>
      <c r="F10" s="8"/>
      <c r="G10" s="8">
        <v>0</v>
      </c>
      <c r="H10" s="1"/>
      <c r="I10" s="1"/>
      <c r="J10" s="1"/>
      <c r="K10" s="1"/>
      <c r="L10" s="1"/>
      <c r="M10" s="1"/>
    </row>
    <row r="11" spans="1:13" ht="18.75" x14ac:dyDescent="0.3">
      <c r="A11" s="12" t="s">
        <v>6</v>
      </c>
      <c r="B11" s="8">
        <v>17.45</v>
      </c>
      <c r="C11" s="8">
        <v>17.45</v>
      </c>
      <c r="D11" s="8">
        <v>11.01</v>
      </c>
      <c r="E11" s="8">
        <v>11.01</v>
      </c>
      <c r="F11" s="8"/>
      <c r="G11" s="8">
        <v>11.01</v>
      </c>
      <c r="H11" s="1"/>
      <c r="I11" s="1"/>
      <c r="J11" s="1"/>
      <c r="K11" s="1"/>
      <c r="L11" s="1"/>
      <c r="M11" s="1"/>
    </row>
    <row r="12" spans="1:13" ht="18.75" x14ac:dyDescent="0.3">
      <c r="A12" s="12" t="s">
        <v>7</v>
      </c>
      <c r="B12" s="8">
        <v>31.67</v>
      </c>
      <c r="C12" s="8">
        <v>25.26</v>
      </c>
      <c r="D12" s="8">
        <v>22.68</v>
      </c>
      <c r="E12" s="8">
        <v>6.12</v>
      </c>
      <c r="F12" s="8">
        <f>9.81*3</f>
        <v>29.43</v>
      </c>
      <c r="G12" s="8">
        <v>3.06</v>
      </c>
      <c r="H12" s="1"/>
      <c r="I12" s="1"/>
      <c r="J12" s="1"/>
      <c r="K12" s="1"/>
      <c r="L12" s="1"/>
      <c r="M12" s="1"/>
    </row>
    <row r="13" spans="1:13" ht="18.75" x14ac:dyDescent="0.3">
      <c r="A13" s="12" t="s">
        <v>5</v>
      </c>
      <c r="B13" s="8">
        <v>26.38</v>
      </c>
      <c r="C13" s="8">
        <v>26.38</v>
      </c>
      <c r="D13" s="8">
        <v>24.09</v>
      </c>
      <c r="E13" s="8">
        <v>24.09</v>
      </c>
      <c r="F13" s="8"/>
      <c r="G13" s="8">
        <v>24.09</v>
      </c>
      <c r="H13" s="1"/>
      <c r="I13" s="1"/>
      <c r="J13" s="1"/>
      <c r="K13" s="1"/>
      <c r="L13" s="1"/>
      <c r="M13" s="1"/>
    </row>
    <row r="14" spans="1:13" ht="18.75" x14ac:dyDescent="0.3">
      <c r="A14" s="12" t="s">
        <v>1</v>
      </c>
      <c r="B14" s="8">
        <v>6.59</v>
      </c>
      <c r="C14" s="8">
        <v>6.59</v>
      </c>
      <c r="D14" s="8"/>
      <c r="E14" s="8"/>
      <c r="F14" s="8"/>
      <c r="G14" s="8"/>
      <c r="H14" s="1"/>
      <c r="I14" s="1"/>
      <c r="J14" s="1"/>
      <c r="K14" s="1"/>
      <c r="L14" s="1"/>
      <c r="M14" s="1"/>
    </row>
    <row r="15" spans="1:13" ht="18.75" x14ac:dyDescent="0.3">
      <c r="A15" s="12" t="s">
        <v>2</v>
      </c>
      <c r="B15" s="8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</row>
    <row r="16" spans="1:13" ht="18.75" x14ac:dyDescent="0.3">
      <c r="A16" s="13" t="s">
        <v>8</v>
      </c>
      <c r="B16" s="9"/>
      <c r="C16" s="9"/>
      <c r="D16" s="9"/>
      <c r="E16" s="9"/>
      <c r="F16" s="9"/>
      <c r="G16" s="9"/>
      <c r="H16" s="1"/>
      <c r="I16" s="1"/>
      <c r="J16" s="1"/>
      <c r="K16" s="1"/>
      <c r="L16" s="1"/>
      <c r="M16" s="1"/>
    </row>
    <row r="17" spans="1:13" ht="18.75" x14ac:dyDescent="0.3">
      <c r="A17" s="6" t="s">
        <v>12</v>
      </c>
      <c r="B17" s="10"/>
      <c r="C17" s="10"/>
      <c r="D17" s="10"/>
      <c r="E17" s="10"/>
      <c r="F17" s="10"/>
      <c r="G17" s="10"/>
      <c r="H17" s="1"/>
      <c r="I17" s="1"/>
      <c r="J17" s="1"/>
      <c r="K17" s="1"/>
      <c r="L17" s="1"/>
      <c r="M17" s="1"/>
    </row>
    <row r="18" spans="1:13" ht="18.75" x14ac:dyDescent="0.3">
      <c r="A18" s="12" t="s">
        <v>4</v>
      </c>
      <c r="B18" s="8">
        <v>57.69</v>
      </c>
      <c r="C18" s="8">
        <v>64.900000000000006</v>
      </c>
      <c r="D18" s="8">
        <v>13.8</v>
      </c>
      <c r="E18" s="8">
        <v>13.8</v>
      </c>
      <c r="F18" s="8"/>
      <c r="G18" s="8">
        <v>45</v>
      </c>
      <c r="H18" s="1"/>
      <c r="I18" s="1"/>
      <c r="J18" s="1"/>
      <c r="K18" s="1"/>
      <c r="L18" s="1"/>
      <c r="M18" s="1"/>
    </row>
    <row r="19" spans="1:13" ht="18.75" x14ac:dyDescent="0.3">
      <c r="A19" s="12" t="s">
        <v>13</v>
      </c>
      <c r="B19" s="8">
        <v>50.6</v>
      </c>
      <c r="C19" s="8">
        <v>50.9</v>
      </c>
      <c r="D19" s="8">
        <v>47.2</v>
      </c>
      <c r="E19" s="8">
        <v>40</v>
      </c>
      <c r="F19" s="8"/>
      <c r="G19" s="8">
        <v>12</v>
      </c>
      <c r="L19" s="1"/>
      <c r="M19" s="1"/>
    </row>
    <row r="20" spans="1:13" ht="18.75" x14ac:dyDescent="0.3">
      <c r="A20" s="12" t="s">
        <v>14</v>
      </c>
      <c r="B20" s="8">
        <v>61.07</v>
      </c>
      <c r="C20" s="8">
        <v>56.39</v>
      </c>
      <c r="D20" s="8">
        <v>27.59</v>
      </c>
      <c r="E20" s="8">
        <v>10.64</v>
      </c>
      <c r="F20" s="8">
        <f>13.4*3</f>
        <v>40.200000000000003</v>
      </c>
      <c r="G20" s="8">
        <v>30.82</v>
      </c>
      <c r="L20" s="1"/>
      <c r="M20" s="1"/>
    </row>
    <row r="21" spans="1:13" ht="18.75" x14ac:dyDescent="0.3">
      <c r="A21" s="12" t="s">
        <v>15</v>
      </c>
      <c r="B21" s="8">
        <v>0.92</v>
      </c>
      <c r="C21" s="8">
        <v>0.92</v>
      </c>
      <c r="D21" s="8"/>
      <c r="E21" s="8"/>
      <c r="F21" s="8"/>
      <c r="G21" s="8"/>
      <c r="H21" s="1"/>
      <c r="I21" s="1"/>
      <c r="J21" s="1"/>
      <c r="K21" s="1"/>
      <c r="L21" s="1"/>
      <c r="M21" s="1"/>
    </row>
    <row r="22" spans="1:13" ht="18.75" x14ac:dyDescent="0.3">
      <c r="A22" s="12" t="s">
        <v>16</v>
      </c>
      <c r="B22" s="8">
        <v>2.1</v>
      </c>
      <c r="C22" s="8"/>
      <c r="D22" s="8">
        <v>27.23</v>
      </c>
      <c r="E22" s="8">
        <v>27.23</v>
      </c>
      <c r="F22" s="8"/>
      <c r="G22" s="8"/>
      <c r="H22" s="1"/>
      <c r="I22" s="1"/>
      <c r="J22" s="1"/>
      <c r="K22" s="1"/>
      <c r="L22" s="1"/>
      <c r="M22" s="1"/>
    </row>
    <row r="23" spans="1:13" ht="18.75" x14ac:dyDescent="0.3">
      <c r="A23" s="12" t="s">
        <v>10</v>
      </c>
      <c r="B23" s="8">
        <v>7</v>
      </c>
      <c r="C23" s="8">
        <v>7</v>
      </c>
      <c r="D23" s="8">
        <v>7</v>
      </c>
      <c r="E23" s="8">
        <v>7</v>
      </c>
      <c r="F23" s="8"/>
      <c r="G23" s="8">
        <v>7</v>
      </c>
      <c r="H23" s="1"/>
      <c r="I23" s="1"/>
      <c r="J23" s="1"/>
      <c r="K23" s="1"/>
      <c r="L23" s="1"/>
      <c r="M23" s="1"/>
    </row>
    <row r="24" spans="1:13" ht="18.75" x14ac:dyDescent="0.3">
      <c r="A24" s="12" t="s">
        <v>17</v>
      </c>
      <c r="B24" s="8">
        <v>12.65</v>
      </c>
      <c r="C24" s="8">
        <v>12.65</v>
      </c>
      <c r="D24" s="8">
        <v>7.7</v>
      </c>
      <c r="E24" s="8">
        <v>7.7</v>
      </c>
      <c r="F24" s="8"/>
      <c r="G24" s="8">
        <v>7</v>
      </c>
      <c r="H24" s="1"/>
      <c r="I24" s="1"/>
      <c r="J24" s="1"/>
      <c r="K24" s="1"/>
      <c r="L24" s="1"/>
      <c r="M24" s="1"/>
    </row>
    <row r="25" spans="1:13" ht="18.75" x14ac:dyDescent="0.3">
      <c r="A25" s="12" t="s">
        <v>9</v>
      </c>
      <c r="B25" s="8">
        <v>0.92</v>
      </c>
      <c r="C25" s="8">
        <v>0.92</v>
      </c>
      <c r="D25" s="8"/>
      <c r="E25" s="8"/>
      <c r="F25" s="8"/>
      <c r="G25" s="8"/>
      <c r="H25" s="1"/>
      <c r="I25" s="1"/>
      <c r="J25" s="1"/>
      <c r="K25" s="1"/>
      <c r="L25" s="1"/>
      <c r="M25" s="1"/>
    </row>
    <row r="26" spans="1:13" ht="18.75" x14ac:dyDescent="0.3">
      <c r="A26" s="12" t="s">
        <v>11</v>
      </c>
      <c r="B26" s="8">
        <v>17</v>
      </c>
      <c r="C26" s="8">
        <v>17</v>
      </c>
      <c r="D26" s="8">
        <v>7.12</v>
      </c>
      <c r="E26" s="8">
        <v>7.12</v>
      </c>
      <c r="F26" s="8"/>
      <c r="G26" s="8">
        <v>7</v>
      </c>
      <c r="H26" s="1"/>
      <c r="I26" s="1"/>
      <c r="J26" s="1"/>
      <c r="K26" s="1"/>
      <c r="L26" s="1"/>
      <c r="M26" s="1"/>
    </row>
    <row r="27" spans="1:13" ht="18.75" x14ac:dyDescent="0.3">
      <c r="A27" s="5" t="s">
        <v>18</v>
      </c>
      <c r="B27" s="11">
        <v>45</v>
      </c>
      <c r="C27" s="11">
        <v>45</v>
      </c>
      <c r="D27" s="11">
        <v>45</v>
      </c>
      <c r="E27" s="11">
        <v>45</v>
      </c>
      <c r="F27" s="11">
        <v>45</v>
      </c>
      <c r="G27" s="11">
        <v>45</v>
      </c>
      <c r="H27" s="1"/>
      <c r="I27" s="1"/>
      <c r="J27" s="1"/>
      <c r="K27" s="1"/>
      <c r="L27" s="1"/>
      <c r="M27" s="1"/>
    </row>
    <row r="28" spans="1:13" ht="18.75" x14ac:dyDescent="0.3">
      <c r="A28" s="5" t="s">
        <v>23</v>
      </c>
      <c r="B28" s="11">
        <f t="shared" ref="B28:G28" si="0">SUM(B10:B27)</f>
        <v>337.03999999999996</v>
      </c>
      <c r="C28" s="11">
        <f t="shared" si="0"/>
        <v>331.36</v>
      </c>
      <c r="D28" s="11">
        <f t="shared" si="0"/>
        <v>240.42</v>
      </c>
      <c r="E28" s="11">
        <f t="shared" si="0"/>
        <v>199.70999999999998</v>
      </c>
      <c r="F28" s="11">
        <f t="shared" si="0"/>
        <v>114.63</v>
      </c>
      <c r="G28" s="11">
        <f t="shared" si="0"/>
        <v>191.98</v>
      </c>
    </row>
    <row r="29" spans="1:13" ht="18.75" x14ac:dyDescent="0.3">
      <c r="A29" s="5"/>
      <c r="B29" s="22"/>
      <c r="C29" s="22"/>
      <c r="D29" s="22"/>
      <c r="E29" s="22"/>
      <c r="F29" s="22"/>
      <c r="G29" s="22"/>
    </row>
    <row r="30" spans="1:13" ht="23.25" x14ac:dyDescent="0.35">
      <c r="A30" s="23" t="s">
        <v>21</v>
      </c>
      <c r="B30" s="24">
        <v>105</v>
      </c>
      <c r="C30" s="24">
        <v>75</v>
      </c>
      <c r="D30" s="24">
        <v>70</v>
      </c>
      <c r="E30" s="24">
        <f>D30-$E$34</f>
        <v>55</v>
      </c>
      <c r="F30" s="24">
        <v>0</v>
      </c>
      <c r="G30" s="24">
        <v>28</v>
      </c>
    </row>
    <row r="31" spans="1:13" ht="18.75" x14ac:dyDescent="0.3">
      <c r="A31" s="5" t="s">
        <v>22</v>
      </c>
      <c r="B31" s="11">
        <v>3.03</v>
      </c>
      <c r="C31" s="11">
        <v>3.03</v>
      </c>
      <c r="D31" s="11">
        <v>3.47</v>
      </c>
      <c r="E31" s="11">
        <v>3.47</v>
      </c>
      <c r="F31" s="11">
        <v>0</v>
      </c>
      <c r="G31" s="11">
        <v>7</v>
      </c>
    </row>
    <row r="32" spans="1:13" ht="18.75" x14ac:dyDescent="0.3">
      <c r="A32" s="5" t="s">
        <v>20</v>
      </c>
      <c r="B32" s="11">
        <f>B30*B31</f>
        <v>318.14999999999998</v>
      </c>
      <c r="C32" s="11">
        <f t="shared" ref="C32:G32" si="1">C30*C31</f>
        <v>227.24999999999997</v>
      </c>
      <c r="D32" s="11">
        <f t="shared" si="1"/>
        <v>242.9</v>
      </c>
      <c r="E32" s="11">
        <f t="shared" si="1"/>
        <v>190.85000000000002</v>
      </c>
      <c r="F32" s="11">
        <v>0</v>
      </c>
      <c r="G32" s="11">
        <f t="shared" si="1"/>
        <v>196</v>
      </c>
      <c r="H32" s="1"/>
      <c r="I32" s="1"/>
      <c r="J32" s="1"/>
    </row>
    <row r="33" spans="1:10" ht="19.5" thickBot="1" x14ac:dyDescent="0.35">
      <c r="A33" s="26"/>
      <c r="B33" s="25"/>
      <c r="C33" s="25"/>
      <c r="D33" s="25"/>
      <c r="E33" s="25"/>
      <c r="F33" s="25"/>
      <c r="G33" s="25"/>
      <c r="H33" s="1"/>
      <c r="I33" s="1"/>
      <c r="J33" s="1"/>
    </row>
    <row r="34" spans="1:10" ht="23.25" x14ac:dyDescent="0.35">
      <c r="A34" s="33" t="s">
        <v>41</v>
      </c>
      <c r="B34" s="33"/>
      <c r="C34" s="33"/>
      <c r="D34" s="33"/>
      <c r="E34" s="34">
        <v>15</v>
      </c>
      <c r="F34" s="29"/>
      <c r="G34" s="25"/>
      <c r="H34" s="1"/>
      <c r="I34" s="1"/>
      <c r="J34" s="1"/>
    </row>
    <row r="35" spans="1:10" ht="22.5" customHeight="1" thickBot="1" x14ac:dyDescent="0.3">
      <c r="A35" s="33"/>
      <c r="B35" s="33"/>
      <c r="C35" s="33"/>
      <c r="D35" s="33"/>
      <c r="E35" s="35"/>
      <c r="G35" s="1"/>
      <c r="H35" s="1"/>
      <c r="I35" s="1"/>
      <c r="J35" s="1"/>
    </row>
    <row r="37" spans="1:10" ht="23.25" x14ac:dyDescent="0.35">
      <c r="A37" s="21" t="s">
        <v>19</v>
      </c>
      <c r="B37" s="21" t="s">
        <v>34</v>
      </c>
      <c r="C37" s="21" t="s">
        <v>35</v>
      </c>
    </row>
    <row r="38" spans="1:10" ht="21" x14ac:dyDescent="0.35">
      <c r="A38" s="2" t="s">
        <v>32</v>
      </c>
      <c r="B38" s="14">
        <v>3</v>
      </c>
      <c r="C38" s="15">
        <f>((D32+B32+F32)-(B28+D28+F28))/B38</f>
        <v>-43.679999999999986</v>
      </c>
    </row>
    <row r="39" spans="1:10" ht="21" x14ac:dyDescent="0.35">
      <c r="A39" s="2" t="s">
        <v>31</v>
      </c>
      <c r="B39" s="14">
        <v>3</v>
      </c>
      <c r="C39" s="15">
        <f>((E32+B32+G32)-(B28+E28+G28))/B39</f>
        <v>-7.9100000000000064</v>
      </c>
    </row>
    <row r="40" spans="1:10" ht="21" x14ac:dyDescent="0.35">
      <c r="A40" s="16" t="s">
        <v>33</v>
      </c>
      <c r="B40" s="17">
        <v>1</v>
      </c>
      <c r="C40" s="18">
        <f>C32-C28</f>
        <v>-104.11000000000004</v>
      </c>
    </row>
  </sheetData>
  <mergeCells count="4">
    <mergeCell ref="B7:G7"/>
    <mergeCell ref="A7:A8"/>
    <mergeCell ref="A34:D35"/>
    <mergeCell ref="E34:E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2018-03-26T00:33:24Z</dcterms:modified>
</cp:coreProperties>
</file>