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LLEWI\Desktop\2017-18 Fall Forage Budgets with PDF\"/>
    </mc:Choice>
  </mc:AlternateContent>
  <bookViews>
    <workbookView xWindow="0" yWindow="0" windowWidth="19200" windowHeight="12225"/>
  </bookViews>
  <sheets>
    <sheet name="FesGrz17" sheetId="1" r:id="rId1"/>
  </sheets>
  <externalReferences>
    <externalReference r:id="rId2"/>
    <externalReference r:id="rId3"/>
  </externalReferences>
  <definedNames>
    <definedName name="\AUTOEXEC" localSheetId="0">FesGrz17!$M$1</definedName>
    <definedName name="\AUTOEXEC">[1]FesEstab17!$M$1</definedName>
    <definedName name="\j">#REF!</definedName>
    <definedName name="\l" localSheetId="0">FesGrz17!#REF!</definedName>
    <definedName name="\l">[1]FesEstab17!#REF!</definedName>
    <definedName name="\p" localSheetId="0">FesGrz17!$M$3</definedName>
    <definedName name="\p">[1]FesEstab17!$M$3</definedName>
    <definedName name="BTABLE" localSheetId="0">FesGrz17!$A$21:$G$49</definedName>
    <definedName name="BTABLE">[1]FesEstab17!$A$18:$G$48</definedName>
    <definedName name="BTABLE1" localSheetId="0">FesGrz17!$A$21:$J$65</definedName>
    <definedName name="BTABLE1">[1]FesEstab17!$A$18:$J$72</definedName>
    <definedName name="BTABLEP">#REF!</definedName>
    <definedName name="F93_">#REF!</definedName>
    <definedName name="FOOT" localSheetId="0">FesGrz17!$M$10:$T$16</definedName>
    <definedName name="FOOT">[1]FesEstab17!$M$10:$T$15</definedName>
    <definedName name="FOOT1" localSheetId="0">FesGrz17!$M$51:$M$58</definedName>
    <definedName name="FOOT1">[1]FesEstab17!$M$49:$M$53</definedName>
    <definedName name="FUNGI">#REF!</definedName>
    <definedName name="HELP" localSheetId="0">FesGrz17!$A$1:$G$20</definedName>
    <definedName name="HELP">[1]FesEstab17!$A$1:$G$17</definedName>
    <definedName name="HERB">#REF!</definedName>
    <definedName name="INPUT">#REF!</definedName>
    <definedName name="INSECT">#REF!</definedName>
    <definedName name="MACHLAB">[2]FesHay17!$J$84:$K$85</definedName>
    <definedName name="MTABLE" localSheetId="0">FesGrz17!$A$68:$G$97</definedName>
    <definedName name="MTABLE">[1]FesEstab17!$A$79:$G$119</definedName>
    <definedName name="MTABLEP">#REF!</definedName>
    <definedName name="NEMA">#REF!</definedName>
    <definedName name="_xlnm.Print_Area" localSheetId="0">FesGrz17!$A$17:$H$60</definedName>
    <definedName name="REF" localSheetId="0">FesGrz17!$M$31:$O$35</definedName>
    <definedName name="REF">[1]FesEstab17!$M$32:$R$36</definedName>
    <definedName name="rename">[1]FesEstab17!#REF!</definedName>
    <definedName name="STABLE">[2]FesHay17!$A$99:$G$122</definedName>
    <definedName name="SYSTEM">#REF!</definedName>
    <definedName name="TRAC" localSheetId="0">FesGrz17!$M$18:$M$21</definedName>
    <definedName name="TRAC">[1]FesEstab17!$M$16:$M$20</definedName>
    <definedName name="Z_364E1040_7D23_11D4_ABB6_00C04F137C40_.wvu.PrintArea" localSheetId="0" hidden="1">FesGrz17!$A$17:$G$98</definedName>
  </definedName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28" i="1"/>
  <c r="F29" i="1"/>
  <c r="F30" i="1"/>
  <c r="F31" i="1"/>
  <c r="F32" i="1"/>
  <c r="F34" i="1"/>
  <c r="D42" i="1"/>
  <c r="F42" i="1" s="1"/>
  <c r="C66" i="1"/>
  <c r="D74" i="1"/>
  <c r="J79" i="1" s="1"/>
  <c r="D78" i="1" s="1"/>
  <c r="D75" i="1"/>
  <c r="K79" i="1"/>
  <c r="E78" i="1" s="1"/>
  <c r="L79" i="1"/>
  <c r="F78" i="1" s="1"/>
  <c r="E35" i="1" s="1"/>
  <c r="F35" i="1" s="1"/>
  <c r="M79" i="1"/>
  <c r="G78" i="1" s="1"/>
  <c r="E41" i="1" s="1"/>
  <c r="F41" i="1" s="1"/>
  <c r="J80" i="1"/>
  <c r="K80" i="1"/>
  <c r="L80" i="1"/>
  <c r="M80" i="1"/>
  <c r="D80" i="1" l="1"/>
  <c r="D33" i="1"/>
  <c r="F33" i="1" s="1"/>
  <c r="D36" i="1" s="1"/>
  <c r="F36" i="1" s="1"/>
  <c r="F38" i="1" l="1"/>
  <c r="D43" i="1" l="1"/>
  <c r="F43" i="1" s="1"/>
  <c r="F45" i="1" s="1"/>
  <c r="F48" i="1" s="1"/>
</calcChain>
</file>

<file path=xl/sharedStrings.xml><?xml version="1.0" encoding="utf-8"?>
<sst xmlns="http://schemas.openxmlformats.org/spreadsheetml/2006/main" count="92" uniqueCount="79">
  <si>
    <t>sex, age, veteran status, or disability.</t>
  </si>
  <si>
    <t>to all people without regard to race, color, national origin, religion,</t>
  </si>
  <si>
    <t>offers educational programs, materials, and equal opportunity employment</t>
  </si>
  <si>
    <t>Department of Agriculture.  The Alabama Cooperative Extension System</t>
  </si>
  <si>
    <t>University and Alabama A&amp;M University, in cooperation with the U.S.</t>
  </si>
  <si>
    <t>Published by the Alabama Cooperative Extension System, Auburn</t>
  </si>
  <si>
    <t xml:space="preserve">                 LEANNE DILLARD, EXTENSION FORAGE SPECIALIST</t>
  </si>
  <si>
    <t xml:space="preserve">                 KIM MULLINEX - EXTENSION BEEF SPECIALIST</t>
  </si>
  <si>
    <t xml:space="preserve">                 MAX RUNGE - EXTENSION ECONOMIST</t>
  </si>
  <si>
    <t>REFERENCE CONTACTS:  KEN KELLEY - REGIONAL EXTENSION AGENT</t>
  </si>
  <si>
    <t xml:space="preserve">  AND WEATHER CONDITIONS.</t>
  </si>
  <si>
    <t>* THE NUMBER AND DATES OF YOUR OPERATIONS MAY VARY WITH REGION, VARIETY</t>
  </si>
  <si>
    <t>ROTARY MOWER       AUG</t>
  </si>
  <si>
    <t>ROTARY MOWER 12'</t>
  </si>
  <si>
    <t>UNALLOCATED LABOR (HRS./AC.)</t>
  </si>
  <si>
    <t>BROADCAST SPRAYER 27'</t>
  </si>
  <si>
    <t>SELECTED OPERATIONS</t>
  </si>
  <si>
    <t>&lt;=== UNALLOCATED LABOR TO MACHINE LABOR RATIO</t>
  </si>
  <si>
    <t>PER ACRE TOTALS FOR</t>
  </si>
  <si>
    <t>&lt;=== LABOR TO MACHINE RATIO</t>
  </si>
  <si>
    <t xml:space="preserve"> ---------------- per trip ----------------</t>
  </si>
  <si>
    <t>COSTS</t>
  </si>
  <si>
    <t xml:space="preserve"> HOURS</t>
  </si>
  <si>
    <t>OVER</t>
  </si>
  <si>
    <t xml:space="preserve">  FIXED</t>
  </si>
  <si>
    <t>VARIABLE</t>
  </si>
  <si>
    <t>MACHINE</t>
  </si>
  <si>
    <t xml:space="preserve"> LABOR</t>
  </si>
  <si>
    <t>TIMES</t>
  </si>
  <si>
    <t>OPERATION *       MONTH</t>
  </si>
  <si>
    <t xml:space="preserve"> PER ACRE MACHINERY AND LABOR REQUIREMENTS FOR TYPICAL OPERATIONS</t>
  </si>
  <si>
    <t>FESCUE FOR GRAZING</t>
  </si>
  <si>
    <t>THESE ESTIMATES SHOULD BE USED AS GUIDES FOR PLANNING PURPOSES ONLY.</t>
  </si>
  <si>
    <t>FOR ESTABLISHMENT COSTS, SEE FESCUE ESTABLISHMENT BUDGET.</t>
  </si>
  <si>
    <t>FERTILIZER AND LIME COSTS REFLECT CUSTOM SPREADING;</t>
  </si>
  <si>
    <t>SOIL TESTING IS RECOMMENDED ON INDIVIDUAL FIELDS;</t>
  </si>
  <si>
    <t>COST IS ABOUT $10 PER SOIL TEST SAMPLE.</t>
  </si>
  <si>
    <t xml:space="preserve">SAMPLE INVOLVES PULLING APPROXIMATELY 20 CORES OVER 10 ACRES. </t>
  </si>
  <si>
    <t>SOIL TESTING IS RECOMMENDED EVERY THIRD YEAR ON PASTURE FIELDS.  ONE SOIL TEST</t>
  </si>
  <si>
    <t xml:space="preserve">FERTILITY (NITROGEN APPLIED IN SPLIT APPLICATIONS, 60# FALL AND 60# SPRING). </t>
  </si>
  <si>
    <t>FERTILIZER RATES USED (120-50-50) BASED ON MEDIUM LEVEL OF SOIL</t>
  </si>
  <si>
    <t>3. TOTAL COSTS OF ALL SPECIFIED EXPENSES</t>
  </si>
  <si>
    <t xml:space="preserve">    TOTAL FIXED COSTS</t>
  </si>
  <si>
    <t>DOL.</t>
  </si>
  <si>
    <t xml:space="preserve">    GENERAL OVERHEAD</t>
  </si>
  <si>
    <t xml:space="preserve">    PRORATED ESTAB. COST</t>
  </si>
  <si>
    <t>ACRE</t>
  </si>
  <si>
    <t xml:space="preserve">    TRACTOR &amp; EQUIPMENT</t>
  </si>
  <si>
    <t>2. FIXED COSTS</t>
  </si>
  <si>
    <t xml:space="preserve">   TOTAL VARIABLE COST</t>
  </si>
  <si>
    <t xml:space="preserve">    INTEREST ON OP. CAP.</t>
  </si>
  <si>
    <t xml:space="preserve">    TRACTORS &amp; EQUIPMENT</t>
  </si>
  <si>
    <t xml:space="preserve">    LAND RENT</t>
  </si>
  <si>
    <t>HOUR</t>
  </si>
  <si>
    <t xml:space="preserve">    LABOR(WAGES &amp; FRINGE)</t>
  </si>
  <si>
    <t>HERBICIDE</t>
  </si>
  <si>
    <t>TONS</t>
  </si>
  <si>
    <t xml:space="preserve">    LIME (PRORATED)</t>
  </si>
  <si>
    <t>LBS.</t>
  </si>
  <si>
    <t xml:space="preserve">       POTASH</t>
  </si>
  <si>
    <t xml:space="preserve">       PHOSPHATE</t>
  </si>
  <si>
    <t xml:space="preserve">       NITROGEN</t>
  </si>
  <si>
    <t xml:space="preserve">    FERTILIZER</t>
  </si>
  <si>
    <t xml:space="preserve">    SOIL TEST</t>
  </si>
  <si>
    <t>1. VARIABLE COSTS</t>
  </si>
  <si>
    <t>FARM</t>
  </si>
  <si>
    <t>PER ACRE</t>
  </si>
  <si>
    <t>COST/UNIT</t>
  </si>
  <si>
    <t xml:space="preserve"> QUANTITY</t>
  </si>
  <si>
    <t>UNIT</t>
  </si>
  <si>
    <t xml:space="preserve">   ITEM</t>
  </si>
  <si>
    <t>YOUR</t>
  </si>
  <si>
    <t>TOTAL</t>
  </si>
  <si>
    <t>PRICE OR</t>
  </si>
  <si>
    <t>FOLLOWING RECOMMENDED MANAGEMENT PRACTICES</t>
  </si>
  <si>
    <t xml:space="preserve">ESTIMATED ANNUAL COSTS PER ACRE </t>
  </si>
  <si>
    <t>ALABAMA, 2017-2018</t>
  </si>
  <si>
    <t>NOTE: Changes can be made ONLY in the  HIGHLIGHTED cells.</t>
  </si>
  <si>
    <t xml:space="preserve">  FESCUE GRAZING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</si>
</sst>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numFmt numFmtId="165" formatCode="0.0000"/>
  </numFmts>
  <fonts count="8" x14ac:knownFonts="1">
    <font>
      <sz val="10"/>
      <name val="Courier"/>
    </font>
    <font>
      <sz val="10"/>
      <name val="Arial"/>
      <family val="2"/>
    </font>
    <font>
      <b/>
      <sz val="10"/>
      <name val="Arial"/>
      <family val="2"/>
    </font>
    <font>
      <b/>
      <sz val="9"/>
      <name val="Arial"/>
      <family val="2"/>
    </font>
    <font>
      <sz val="12"/>
      <name val="Arial"/>
      <family val="2"/>
    </font>
    <font>
      <b/>
      <sz val="26"/>
      <name val="Arial"/>
      <family val="2"/>
    </font>
    <font>
      <sz val="12"/>
      <color theme="5"/>
      <name val="Arial"/>
      <family val="2"/>
    </font>
    <font>
      <b/>
      <sz val="10"/>
      <color theme="5"/>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bottom style="double">
        <color indexed="64"/>
      </bottom>
      <diagonal/>
    </border>
    <border>
      <left/>
      <right/>
      <top style="thin">
        <color indexed="64"/>
      </top>
      <bottom style="medium">
        <color indexed="64"/>
      </bottom>
      <diagonal/>
    </border>
    <border>
      <left/>
      <right/>
      <top style="thin">
        <color indexed="64"/>
      </top>
      <bottom style="thin">
        <color indexed="64"/>
      </bottom>
      <diagonal/>
    </border>
  </borders>
  <cellStyleXfs count="1">
    <xf numFmtId="164" fontId="0" fillId="0" borderId="0"/>
  </cellStyleXfs>
  <cellXfs count="41">
    <xf numFmtId="164" fontId="0" fillId="0" borderId="0" xfId="0"/>
    <xf numFmtId="164" fontId="1" fillId="0" borderId="0" xfId="0" applyFont="1"/>
    <xf numFmtId="164" fontId="2" fillId="2" borderId="0" xfId="0" applyFont="1" applyFill="1"/>
    <xf numFmtId="164" fontId="2" fillId="2" borderId="0" xfId="0" applyFont="1" applyFill="1" applyAlignment="1" applyProtection="1">
      <alignment horizontal="left"/>
      <protection locked="0"/>
    </xf>
    <xf numFmtId="164" fontId="2" fillId="2" borderId="0" xfId="0" applyFont="1" applyFill="1" applyAlignment="1" applyProtection="1">
      <alignment horizontal="fill"/>
      <protection locked="0"/>
    </xf>
    <xf numFmtId="164" fontId="1" fillId="0" borderId="0" xfId="0" applyFont="1" applyAlignment="1" applyProtection="1">
      <alignment horizontal="left"/>
      <protection locked="0"/>
    </xf>
    <xf numFmtId="164" fontId="1" fillId="2" borderId="0" xfId="0" applyFont="1" applyFill="1" applyBorder="1" applyAlignment="1" applyProtection="1">
      <alignment horizontal="left"/>
      <protection locked="0"/>
    </xf>
    <xf numFmtId="164" fontId="1" fillId="0" borderId="0" xfId="0" applyFont="1" applyProtection="1">
      <protection locked="0"/>
    </xf>
    <xf numFmtId="164" fontId="2" fillId="2" borderId="0" xfId="0" applyFont="1" applyFill="1" applyBorder="1"/>
    <xf numFmtId="164" fontId="2" fillId="2" borderId="1" xfId="0" applyFont="1" applyFill="1" applyBorder="1"/>
    <xf numFmtId="164" fontId="2" fillId="2" borderId="1" xfId="0" applyFont="1" applyFill="1" applyBorder="1" applyProtection="1">
      <protection locked="0"/>
    </xf>
    <xf numFmtId="164" fontId="2" fillId="2" borderId="1" xfId="0" applyFont="1" applyFill="1" applyBorder="1" applyAlignment="1" applyProtection="1">
      <alignment horizontal="left"/>
      <protection locked="0"/>
    </xf>
    <xf numFmtId="164" fontId="1" fillId="2" borderId="0" xfId="0" applyFont="1" applyFill="1" applyAlignment="1" applyProtection="1">
      <alignment horizontal="left"/>
      <protection locked="0"/>
    </xf>
    <xf numFmtId="164" fontId="2" fillId="2" borderId="0" xfId="0" applyFont="1" applyFill="1" applyBorder="1" applyProtection="1">
      <protection locked="0"/>
    </xf>
    <xf numFmtId="164" fontId="2" fillId="2" borderId="2" xfId="0" applyFont="1" applyFill="1" applyBorder="1"/>
    <xf numFmtId="164" fontId="2" fillId="2" borderId="3" xfId="0" applyFont="1" applyFill="1" applyBorder="1" applyProtection="1">
      <protection locked="0"/>
    </xf>
    <xf numFmtId="164" fontId="2" fillId="2" borderId="3" xfId="0" applyNumberFormat="1" applyFont="1" applyFill="1" applyBorder="1" applyProtection="1">
      <protection locked="0"/>
    </xf>
    <xf numFmtId="164" fontId="2" fillId="2" borderId="3" xfId="0" applyFont="1" applyFill="1" applyBorder="1"/>
    <xf numFmtId="164" fontId="2" fillId="2" borderId="3" xfId="0" applyFont="1" applyFill="1" applyBorder="1" applyAlignment="1" applyProtection="1">
      <alignment horizontal="left"/>
      <protection locked="0"/>
    </xf>
    <xf numFmtId="164" fontId="2" fillId="2" borderId="0" xfId="0" applyNumberFormat="1" applyFont="1" applyFill="1" applyBorder="1" applyProtection="1">
      <protection locked="0"/>
    </xf>
    <xf numFmtId="164" fontId="2" fillId="2" borderId="0" xfId="0" applyFont="1" applyFill="1" applyAlignment="1" applyProtection="1">
      <alignment horizontal="center"/>
      <protection locked="0"/>
    </xf>
    <xf numFmtId="164" fontId="2" fillId="2" borderId="0" xfId="0" applyFont="1" applyFill="1" applyBorder="1" applyAlignment="1" applyProtection="1">
      <alignment horizontal="right"/>
      <protection locked="0"/>
    </xf>
    <xf numFmtId="164" fontId="2" fillId="2" borderId="1" xfId="0" applyFont="1" applyFill="1" applyBorder="1" applyAlignment="1" applyProtection="1">
      <alignment horizontal="right"/>
      <protection locked="0"/>
    </xf>
    <xf numFmtId="164" fontId="2" fillId="2" borderId="0" xfId="0" applyFont="1" applyFill="1" applyAlignment="1" applyProtection="1">
      <alignment horizontal="right"/>
      <protection locked="0"/>
    </xf>
    <xf numFmtId="164" fontId="3" fillId="2" borderId="0" xfId="0" applyFont="1" applyFill="1" applyAlignment="1" applyProtection="1">
      <alignment horizontal="left"/>
      <protection locked="0"/>
    </xf>
    <xf numFmtId="164" fontId="2" fillId="2" borderId="4" xfId="0" applyFont="1" applyFill="1" applyBorder="1" applyProtection="1">
      <protection locked="0"/>
    </xf>
    <xf numFmtId="164" fontId="2" fillId="2" borderId="4" xfId="0" applyFont="1" applyFill="1" applyBorder="1"/>
    <xf numFmtId="164" fontId="2" fillId="2" borderId="4" xfId="0" quotePrefix="1" applyFont="1" applyFill="1" applyBorder="1" applyAlignment="1" applyProtection="1">
      <alignment horizontal="left"/>
      <protection locked="0"/>
    </xf>
    <xf numFmtId="164" fontId="2" fillId="2" borderId="0" xfId="0" applyFont="1" applyFill="1" applyProtection="1">
      <protection locked="0"/>
    </xf>
    <xf numFmtId="164" fontId="2" fillId="2" borderId="5" xfId="0" applyFont="1" applyFill="1" applyBorder="1" applyProtection="1">
      <protection locked="0"/>
    </xf>
    <xf numFmtId="164" fontId="2" fillId="2" borderId="6" xfId="0" applyFont="1" applyFill="1" applyBorder="1" applyProtection="1">
      <protection locked="0"/>
    </xf>
    <xf numFmtId="164" fontId="2" fillId="2" borderId="0" xfId="0" applyFont="1" applyFill="1" applyBorder="1" applyAlignment="1" applyProtection="1">
      <alignment horizontal="center"/>
      <protection locked="0"/>
    </xf>
    <xf numFmtId="164" fontId="2" fillId="2" borderId="1" xfId="0" applyFont="1" applyFill="1" applyBorder="1" applyAlignment="1" applyProtection="1">
      <alignment horizontal="center"/>
      <protection locked="0"/>
    </xf>
    <xf numFmtId="164" fontId="4" fillId="0" borderId="0" xfId="0" applyFont="1"/>
    <xf numFmtId="164" fontId="4" fillId="0" borderId="0" xfId="0" applyFont="1" applyAlignment="1" applyProtection="1">
      <alignment horizontal="left"/>
      <protection locked="0"/>
    </xf>
    <xf numFmtId="164" fontId="1" fillId="0" borderId="0" xfId="0" applyFont="1" applyAlignment="1" applyProtection="1">
      <alignment horizontal="right"/>
      <protection locked="0"/>
    </xf>
    <xf numFmtId="164" fontId="5" fillId="0" borderId="0" xfId="0" applyFont="1" applyAlignment="1" applyProtection="1">
      <alignment horizontal="left"/>
      <protection locked="0"/>
    </xf>
    <xf numFmtId="164" fontId="1" fillId="0" borderId="0" xfId="0" applyFont="1" applyAlignment="1" applyProtection="1">
      <alignment horizontal="fill"/>
      <protection locked="0"/>
    </xf>
    <xf numFmtId="164" fontId="6" fillId="0" borderId="0" xfId="0" applyFont="1" applyAlignment="1" applyProtection="1">
      <alignment horizontal="left"/>
      <protection locked="0"/>
    </xf>
    <xf numFmtId="164" fontId="7" fillId="2" borderId="0" xfId="0" applyFont="1" applyFill="1" applyProtection="1">
      <protection locked="0"/>
    </xf>
    <xf numFmtId="165" fontId="7" fillId="2" borderId="0" xfId="0" applyNumberFormat="1" applyFont="1"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973667</xdr:colOff>
      <xdr:row>1</xdr:row>
      <xdr:rowOff>116416</xdr:rowOff>
    </xdr:from>
    <xdr:ext cx="5185833" cy="1914234"/>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4217" y="268816"/>
          <a:ext cx="5185833" cy="191423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scue%20establishment%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scue%20Hay%202017-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Estab17"/>
    </sheetNames>
    <sheetDataSet>
      <sheetData sheetId="0">
        <row r="1">
          <cell r="A1"/>
          <cell r="B1"/>
          <cell r="M1"/>
        </row>
        <row r="2">
          <cell r="A2"/>
        </row>
        <row r="3">
          <cell r="A3"/>
          <cell r="B3"/>
          <cell r="M3"/>
        </row>
        <row r="4">
          <cell r="A4"/>
          <cell r="B4"/>
          <cell r="C4"/>
          <cell r="D4"/>
          <cell r="E4"/>
          <cell r="F4"/>
          <cell r="G4"/>
        </row>
        <row r="5">
          <cell r="A5"/>
          <cell r="B5"/>
          <cell r="C5"/>
          <cell r="D5"/>
          <cell r="E5"/>
          <cell r="F5"/>
          <cell r="G5"/>
        </row>
        <row r="6">
          <cell r="A6"/>
          <cell r="B6"/>
          <cell r="C6"/>
          <cell r="D6"/>
          <cell r="E6"/>
          <cell r="F6"/>
          <cell r="G6"/>
        </row>
        <row r="7">
          <cell r="A7"/>
          <cell r="B7"/>
          <cell r="C7"/>
          <cell r="D7"/>
          <cell r="E7"/>
          <cell r="F7"/>
          <cell r="G7"/>
        </row>
        <row r="8">
          <cell r="A8"/>
          <cell r="B8"/>
          <cell r="C8"/>
          <cell r="D8"/>
          <cell r="E8"/>
          <cell r="F8"/>
          <cell r="G8"/>
        </row>
        <row r="9">
          <cell r="A9"/>
          <cell r="B9"/>
          <cell r="C9"/>
          <cell r="D9"/>
          <cell r="E9"/>
          <cell r="F9"/>
          <cell r="G9"/>
        </row>
        <row r="10">
          <cell r="A10"/>
          <cell r="B10"/>
          <cell r="C10"/>
          <cell r="D10"/>
          <cell r="E10"/>
          <cell r="F10"/>
          <cell r="G10"/>
        </row>
        <row r="11">
          <cell r="A11"/>
          <cell r="B11"/>
          <cell r="C11"/>
          <cell r="D11"/>
          <cell r="E11"/>
          <cell r="F11"/>
          <cell r="G11"/>
          <cell r="M11"/>
        </row>
        <row r="12">
          <cell r="A12"/>
          <cell r="C12"/>
          <cell r="D12"/>
          <cell r="E12"/>
          <cell r="F12"/>
          <cell r="G12"/>
          <cell r="M12"/>
        </row>
        <row r="13">
          <cell r="A13"/>
          <cell r="B13"/>
          <cell r="C13"/>
          <cell r="D13"/>
          <cell r="E13"/>
          <cell r="F13"/>
          <cell r="G13"/>
          <cell r="M13"/>
        </row>
        <row r="14">
          <cell r="A14" t="str">
            <v xml:space="preserve"> FESCUE ESTABLISHMENT (NOVEL ENDOPHYTE) BUDGET</v>
          </cell>
          <cell r="C14"/>
          <cell r="D14"/>
          <cell r="E14"/>
          <cell r="F14"/>
          <cell r="G14"/>
          <cell r="M14"/>
        </row>
        <row r="15">
          <cell r="A15"/>
          <cell r="B15"/>
          <cell r="C15"/>
          <cell r="D15"/>
          <cell r="E15"/>
          <cell r="F15"/>
          <cell r="G15"/>
        </row>
        <row r="16">
          <cell r="A16" t="str">
            <v>NOTE: Changes can be made ONLY in the  HIGHLIGHTED cells.</v>
          </cell>
          <cell r="B16"/>
          <cell r="M16"/>
        </row>
        <row r="17">
          <cell r="A17" t="str">
            <v>ALABAMA, 2017-2018</v>
          </cell>
          <cell r="B17"/>
          <cell r="C17"/>
          <cell r="D17"/>
          <cell r="E17"/>
          <cell r="F17"/>
          <cell r="G17"/>
          <cell r="M17"/>
        </row>
        <row r="18">
          <cell r="A18" t="str">
            <v>FESCUE ESTABLISHMENT  (NOVEL ENDOPHYTE)*</v>
          </cell>
          <cell r="B18"/>
          <cell r="C18"/>
          <cell r="D18"/>
          <cell r="E18"/>
          <cell r="F18"/>
          <cell r="G18"/>
          <cell r="H18"/>
          <cell r="I18"/>
          <cell r="J18"/>
          <cell r="M18"/>
        </row>
        <row r="19">
          <cell r="A19" t="str">
            <v xml:space="preserve">ESTIMATED ANNUAL COSTS PER ACRE </v>
          </cell>
          <cell r="B19"/>
          <cell r="C19"/>
          <cell r="D19"/>
          <cell r="E19"/>
          <cell r="F19"/>
          <cell r="G19"/>
          <cell r="H19"/>
          <cell r="I19"/>
          <cell r="J19"/>
          <cell r="M19"/>
        </row>
        <row r="20">
          <cell r="A20" t="str">
            <v>FOLLOWING RECOMMENDED MANAGEMENT PRACTICES</v>
          </cell>
          <cell r="B20"/>
          <cell r="C20"/>
          <cell r="D20"/>
          <cell r="E20"/>
          <cell r="F20"/>
          <cell r="G20"/>
          <cell r="H20"/>
          <cell r="I20"/>
          <cell r="J20"/>
          <cell r="M20"/>
        </row>
        <row r="21">
          <cell r="A21"/>
          <cell r="B21"/>
          <cell r="C21"/>
          <cell r="D21"/>
          <cell r="E21"/>
          <cell r="F21"/>
          <cell r="G21"/>
          <cell r="H21"/>
          <cell r="I21"/>
          <cell r="J21"/>
        </row>
        <row r="22">
          <cell r="A22"/>
          <cell r="B22"/>
          <cell r="C22"/>
          <cell r="D22"/>
          <cell r="E22" t="str">
            <v>PRICE OR</v>
          </cell>
          <cell r="F22" t="str">
            <v>TOTAL</v>
          </cell>
          <cell r="G22" t="str">
            <v>YOUR</v>
          </cell>
          <cell r="H22"/>
          <cell r="I22"/>
          <cell r="J22"/>
        </row>
        <row r="23">
          <cell r="A23" t="str">
            <v>ITEM</v>
          </cell>
          <cell r="B23"/>
          <cell r="C23" t="str">
            <v>UNIT</v>
          </cell>
          <cell r="D23" t="str">
            <v>QUANTITY</v>
          </cell>
          <cell r="E23" t="str">
            <v>COST/UNIT</v>
          </cell>
          <cell r="F23" t="str">
            <v>PER ACRE</v>
          </cell>
          <cell r="G23" t="str">
            <v>FARM</v>
          </cell>
          <cell r="H23"/>
          <cell r="I23"/>
          <cell r="J23"/>
        </row>
        <row r="24">
          <cell r="A24"/>
          <cell r="B24"/>
          <cell r="C24"/>
          <cell r="D24"/>
          <cell r="E24"/>
          <cell r="F24"/>
          <cell r="G24"/>
          <cell r="H24"/>
          <cell r="I24"/>
          <cell r="J24"/>
        </row>
        <row r="25">
          <cell r="A25" t="str">
            <v>1. VARIABLE COSTS</v>
          </cell>
          <cell r="B25"/>
          <cell r="C25"/>
          <cell r="D25"/>
          <cell r="E25"/>
          <cell r="F25"/>
          <cell r="G25"/>
          <cell r="H25"/>
          <cell r="I25"/>
          <cell r="J25"/>
        </row>
        <row r="26">
          <cell r="A26" t="str">
            <v xml:space="preserve">     SOIL TEST</v>
          </cell>
          <cell r="B26"/>
          <cell r="C26" t="str">
            <v>ACRE</v>
          </cell>
          <cell r="D26">
            <v>1</v>
          </cell>
          <cell r="E26">
            <v>1</v>
          </cell>
          <cell r="F26">
            <v>1</v>
          </cell>
          <cell r="G26"/>
          <cell r="H26"/>
          <cell r="I26"/>
          <cell r="J26"/>
        </row>
        <row r="27">
          <cell r="A27" t="str">
            <v xml:space="preserve">     SEED</v>
          </cell>
          <cell r="B27"/>
          <cell r="C27" t="str">
            <v>LBS.</v>
          </cell>
          <cell r="D27">
            <v>20</v>
          </cell>
          <cell r="E27">
            <v>1.79</v>
          </cell>
          <cell r="F27">
            <v>35.799999999999997</v>
          </cell>
          <cell r="G27"/>
          <cell r="H27"/>
          <cell r="I27"/>
          <cell r="J27"/>
        </row>
        <row r="28">
          <cell r="A28" t="str">
            <v xml:space="preserve">     FERTILIZER</v>
          </cell>
          <cell r="B28"/>
          <cell r="C28"/>
          <cell r="D28"/>
          <cell r="E28"/>
          <cell r="F28"/>
          <cell r="G28"/>
          <cell r="H28"/>
          <cell r="I28"/>
          <cell r="J28"/>
        </row>
        <row r="29">
          <cell r="A29" t="str">
            <v xml:space="preserve">        NITROGEN</v>
          </cell>
          <cell r="B29"/>
          <cell r="C29" t="str">
            <v>LBS.</v>
          </cell>
          <cell r="D29">
            <v>80</v>
          </cell>
          <cell r="E29">
            <v>0.45</v>
          </cell>
          <cell r="F29">
            <v>36</v>
          </cell>
          <cell r="G29"/>
          <cell r="H29"/>
          <cell r="I29"/>
          <cell r="J29"/>
        </row>
        <row r="30">
          <cell r="A30" t="str">
            <v xml:space="preserve">        PHOSPHATE</v>
          </cell>
          <cell r="B30"/>
          <cell r="C30" t="str">
            <v>LBS.</v>
          </cell>
          <cell r="D30">
            <v>50</v>
          </cell>
          <cell r="E30">
            <v>0.4</v>
          </cell>
          <cell r="F30">
            <v>20</v>
          </cell>
          <cell r="G30"/>
          <cell r="H30"/>
          <cell r="I30"/>
          <cell r="J30"/>
        </row>
        <row r="31">
          <cell r="A31" t="str">
            <v xml:space="preserve">        POTASH</v>
          </cell>
          <cell r="B31"/>
          <cell r="C31" t="str">
            <v>LBS.</v>
          </cell>
          <cell r="D31">
            <v>50</v>
          </cell>
          <cell r="E31">
            <v>0.3</v>
          </cell>
          <cell r="F31">
            <v>15</v>
          </cell>
          <cell r="G31"/>
          <cell r="H31"/>
          <cell r="I31"/>
          <cell r="J31"/>
        </row>
        <row r="32">
          <cell r="A32" t="str">
            <v xml:space="preserve">     LIME</v>
          </cell>
          <cell r="B32"/>
          <cell r="C32" t="str">
            <v>TONS</v>
          </cell>
          <cell r="D32">
            <v>1</v>
          </cell>
          <cell r="E32">
            <v>35</v>
          </cell>
          <cell r="F32">
            <v>35</v>
          </cell>
          <cell r="G32"/>
          <cell r="H32"/>
          <cell r="I32"/>
          <cell r="J32"/>
          <cell r="M32"/>
        </row>
        <row r="33">
          <cell r="A33" t="str">
            <v xml:space="preserve">     HERBICIDE*</v>
          </cell>
          <cell r="B33"/>
          <cell r="C33" t="str">
            <v>ACRE</v>
          </cell>
          <cell r="D33">
            <v>2</v>
          </cell>
          <cell r="E33">
            <v>6</v>
          </cell>
          <cell r="F33">
            <v>12</v>
          </cell>
          <cell r="G33"/>
          <cell r="H33"/>
          <cell r="I33"/>
          <cell r="J33"/>
          <cell r="M33"/>
        </row>
        <row r="34">
          <cell r="A34" t="str">
            <v xml:space="preserve">     LABOR(WAGES &amp; FRINGE)</v>
          </cell>
          <cell r="B34"/>
          <cell r="C34" t="str">
            <v>HOUR</v>
          </cell>
          <cell r="D34">
            <v>6.1875</v>
          </cell>
          <cell r="E34">
            <v>12.5</v>
          </cell>
          <cell r="F34">
            <v>77.34375</v>
          </cell>
          <cell r="G34"/>
          <cell r="H34"/>
          <cell r="I34"/>
          <cell r="J34"/>
          <cell r="M34"/>
        </row>
        <row r="35">
          <cell r="A35" t="str">
            <v xml:space="preserve">     LAND RENT</v>
          </cell>
          <cell r="B35"/>
          <cell r="C35" t="str">
            <v>ACRE</v>
          </cell>
          <cell r="D35">
            <v>1</v>
          </cell>
          <cell r="E35">
            <v>22</v>
          </cell>
          <cell r="F35">
            <v>22</v>
          </cell>
          <cell r="G35"/>
          <cell r="H35"/>
          <cell r="I35"/>
          <cell r="J35"/>
          <cell r="M35"/>
        </row>
        <row r="36">
          <cell r="A36" t="str">
            <v xml:space="preserve">     TRACTORS &amp; EQUIPMENT</v>
          </cell>
          <cell r="B36"/>
          <cell r="C36" t="str">
            <v>ACRE</v>
          </cell>
          <cell r="D36">
            <v>1</v>
          </cell>
          <cell r="E36">
            <v>15.859999999999998</v>
          </cell>
          <cell r="F36">
            <v>15.859999999999998</v>
          </cell>
          <cell r="G36"/>
          <cell r="H36"/>
          <cell r="I36"/>
          <cell r="J36"/>
          <cell r="N36"/>
        </row>
        <row r="37">
          <cell r="A37" t="str">
            <v xml:space="preserve">     INTEREST ON OP. CAP.</v>
          </cell>
          <cell r="B37"/>
          <cell r="C37" t="str">
            <v>DOL.</v>
          </cell>
          <cell r="D37">
            <v>135.00187500000001</v>
          </cell>
          <cell r="E37">
            <v>5.5E-2</v>
          </cell>
          <cell r="F37">
            <v>7.4251031250000006</v>
          </cell>
          <cell r="G37"/>
          <cell r="H37"/>
          <cell r="I37"/>
          <cell r="J37"/>
        </row>
        <row r="38">
          <cell r="A38"/>
          <cell r="B38"/>
          <cell r="C38"/>
          <cell r="D38"/>
          <cell r="E38"/>
          <cell r="F38"/>
          <cell r="G38"/>
          <cell r="H38"/>
          <cell r="I38"/>
          <cell r="J38"/>
        </row>
        <row r="39">
          <cell r="A39" t="str">
            <v xml:space="preserve">   TOTAL VARIABLE COST</v>
          </cell>
          <cell r="B39"/>
          <cell r="C39"/>
          <cell r="D39"/>
          <cell r="E39"/>
          <cell r="F39">
            <v>277.42885312500005</v>
          </cell>
          <cell r="G39">
            <v>0</v>
          </cell>
          <cell r="H39"/>
          <cell r="I39"/>
          <cell r="J39"/>
        </row>
        <row r="40">
          <cell r="A40"/>
          <cell r="B40"/>
          <cell r="C40"/>
          <cell r="D40"/>
          <cell r="E40"/>
          <cell r="F40"/>
          <cell r="G40"/>
          <cell r="H40"/>
          <cell r="I40"/>
          <cell r="J40"/>
        </row>
        <row r="41">
          <cell r="A41" t="str">
            <v>2. FIXED COSTS</v>
          </cell>
          <cell r="B41"/>
          <cell r="C41"/>
          <cell r="D41"/>
          <cell r="E41"/>
          <cell r="F41"/>
          <cell r="G41"/>
          <cell r="H41"/>
          <cell r="I41"/>
          <cell r="J41"/>
        </row>
        <row r="42">
          <cell r="A42" t="str">
            <v xml:space="preserve">     TRACTOR &amp; EQUIPMENT</v>
          </cell>
          <cell r="B42"/>
          <cell r="C42" t="str">
            <v>ACRE</v>
          </cell>
          <cell r="D42">
            <v>1</v>
          </cell>
          <cell r="E42">
            <v>13.05</v>
          </cell>
          <cell r="F42">
            <v>13.05</v>
          </cell>
          <cell r="G42"/>
          <cell r="H42"/>
          <cell r="I42"/>
          <cell r="J42"/>
        </row>
        <row r="43">
          <cell r="A43" t="str">
            <v xml:space="preserve">     GENERAL OVERHEAD</v>
          </cell>
          <cell r="B43"/>
          <cell r="C43" t="str">
            <v>DOL.</v>
          </cell>
          <cell r="D43">
            <v>277.42885312500005</v>
          </cell>
          <cell r="E43">
            <v>7.0000000000000007E-2</v>
          </cell>
          <cell r="F43">
            <v>19.420019718750005</v>
          </cell>
          <cell r="G43"/>
          <cell r="H43"/>
          <cell r="I43"/>
          <cell r="J43"/>
        </row>
        <row r="44">
          <cell r="A44"/>
          <cell r="B44"/>
          <cell r="C44"/>
          <cell r="D44"/>
          <cell r="E44"/>
          <cell r="F44"/>
          <cell r="G44"/>
          <cell r="H44"/>
          <cell r="I44"/>
          <cell r="J44"/>
        </row>
        <row r="45">
          <cell r="A45" t="str">
            <v xml:space="preserve">   TOTAL FIXED COSTS</v>
          </cell>
          <cell r="B45"/>
          <cell r="C45"/>
          <cell r="D45"/>
          <cell r="E45"/>
          <cell r="F45">
            <v>32.470019718750009</v>
          </cell>
          <cell r="G45"/>
          <cell r="H45"/>
          <cell r="I45"/>
          <cell r="J45"/>
        </row>
        <row r="46">
          <cell r="A46"/>
          <cell r="B46"/>
          <cell r="C46"/>
          <cell r="D46"/>
          <cell r="E46"/>
          <cell r="F46"/>
          <cell r="G46"/>
          <cell r="H46"/>
          <cell r="I46"/>
          <cell r="J46"/>
        </row>
        <row r="47">
          <cell r="A47"/>
          <cell r="B47"/>
          <cell r="C47"/>
          <cell r="D47"/>
          <cell r="E47"/>
          <cell r="F47"/>
          <cell r="G47"/>
          <cell r="H47"/>
          <cell r="I47"/>
          <cell r="J47"/>
        </row>
        <row r="48">
          <cell r="A48" t="str">
            <v>3. TOTAL COSTS OF ALL SPECIFIED EXPENSES</v>
          </cell>
          <cell r="B48"/>
          <cell r="C48"/>
          <cell r="D48"/>
          <cell r="E48"/>
          <cell r="F48">
            <v>309.89887284375004</v>
          </cell>
          <cell r="G48"/>
          <cell r="H48"/>
          <cell r="I48"/>
          <cell r="J48"/>
        </row>
        <row r="49">
          <cell r="A49"/>
          <cell r="B49"/>
          <cell r="C49"/>
          <cell r="D49"/>
          <cell r="E49"/>
          <cell r="F49"/>
          <cell r="G49"/>
          <cell r="H49"/>
          <cell r="I49"/>
          <cell r="J49"/>
          <cell r="M49"/>
        </row>
        <row r="50">
          <cell r="A50" t="str">
            <v>FERTILIZER RATES USED (80-50-50) BASED ON MEDIUM LEVEL OF SOIL FERTILITY.</v>
          </cell>
          <cell r="B50"/>
          <cell r="C50"/>
          <cell r="D50"/>
          <cell r="E50"/>
          <cell r="F50"/>
          <cell r="G50"/>
          <cell r="H50"/>
          <cell r="I50"/>
          <cell r="J50"/>
          <cell r="M50"/>
        </row>
        <row r="51">
          <cell r="A51" t="str">
            <v>SOIL TESTING IS RECOMMENDED ON INDIVIDUAL FIELDS: ONE SOIL TEST SAMPLE INVOLVES</v>
          </cell>
          <cell r="B51"/>
          <cell r="C51"/>
          <cell r="D51"/>
          <cell r="E51"/>
          <cell r="F51"/>
          <cell r="G51"/>
          <cell r="H51"/>
          <cell r="I51"/>
          <cell r="J51"/>
          <cell r="M51"/>
        </row>
        <row r="52">
          <cell r="A52" t="str">
            <v>PULLING APPROXIMATELY 20 CORES OVER 10 ACRES.  COST IS ABOUT $10 PER SAMPLE.</v>
          </cell>
          <cell r="B52"/>
          <cell r="C52"/>
          <cell r="D52"/>
          <cell r="E52"/>
          <cell r="F52"/>
          <cell r="G52"/>
          <cell r="H52"/>
          <cell r="I52"/>
          <cell r="J52"/>
          <cell r="M52"/>
        </row>
        <row r="53">
          <cell r="A53" t="str">
            <v>FERTILIZER AND LIME COSTS REFLECT CUSTOM SPREADING.</v>
          </cell>
          <cell r="B53"/>
          <cell r="C53"/>
          <cell r="D53"/>
          <cell r="E53"/>
          <cell r="F53"/>
          <cell r="G53"/>
          <cell r="H53"/>
          <cell r="I53"/>
          <cell r="J53"/>
          <cell r="M53"/>
        </row>
        <row r="54">
          <cell r="A54"/>
          <cell r="B54"/>
          <cell r="C54"/>
          <cell r="D54"/>
          <cell r="E54"/>
          <cell r="F54"/>
          <cell r="G54"/>
          <cell r="H54"/>
          <cell r="I54"/>
          <cell r="J54"/>
        </row>
        <row r="55">
          <cell r="A55" t="str">
            <v xml:space="preserve">*NOTE: The conversion of an existing "toxic endophyte" tall fescue pasture to a "novel endophyte" (non-toxic, friendly) tall fescue pasture will require 2 broadcast applications of a non-selective herbicide to kill the existing fescue and other plants present and/or the addition of a summer annual cover crop to "smother" the existing stand (either "spray-spray-plant" or "spray-smother-spray-plant techniques are both acceptable methods to eliminate existing stands). The production of seed by toxic endophyte plants should be prevented during the prior to planting seed in the autumn. The dry matter yield of any newly established tall fescue stand will be significantly less during the establishment year.   </v>
          </cell>
          <cell r="B55"/>
          <cell r="C55"/>
          <cell r="D55"/>
          <cell r="E55"/>
          <cell r="F55"/>
          <cell r="G55"/>
          <cell r="H55"/>
          <cell r="I55"/>
          <cell r="J55"/>
        </row>
        <row r="56">
          <cell r="A56"/>
          <cell r="B56"/>
          <cell r="C56"/>
          <cell r="D56"/>
          <cell r="E56"/>
          <cell r="F56"/>
          <cell r="G56"/>
          <cell r="H56"/>
          <cell r="I56"/>
          <cell r="J56"/>
        </row>
        <row r="57">
          <cell r="A57"/>
          <cell r="B57"/>
          <cell r="C57"/>
          <cell r="D57"/>
          <cell r="E57"/>
          <cell r="F57"/>
          <cell r="G57"/>
          <cell r="H57"/>
          <cell r="I57"/>
          <cell r="J57"/>
        </row>
        <row r="58">
          <cell r="A58"/>
          <cell r="B58"/>
          <cell r="C58"/>
          <cell r="D58"/>
          <cell r="E58"/>
          <cell r="F58"/>
          <cell r="G58"/>
          <cell r="H58"/>
          <cell r="I58"/>
          <cell r="J58"/>
        </row>
        <row r="59">
          <cell r="A59"/>
          <cell r="B59"/>
          <cell r="C59"/>
          <cell r="D59"/>
          <cell r="E59"/>
          <cell r="F59"/>
          <cell r="G59"/>
          <cell r="H59"/>
          <cell r="I59"/>
          <cell r="J59"/>
        </row>
        <row r="60">
          <cell r="A60"/>
          <cell r="B60"/>
          <cell r="C60"/>
          <cell r="D60"/>
          <cell r="E60"/>
          <cell r="F60"/>
          <cell r="G60"/>
          <cell r="H60"/>
          <cell r="I60"/>
          <cell r="J60"/>
        </row>
        <row r="61">
          <cell r="A61"/>
          <cell r="B61"/>
          <cell r="C61"/>
          <cell r="D61"/>
          <cell r="E61"/>
          <cell r="F61"/>
          <cell r="G61"/>
          <cell r="H61"/>
          <cell r="I61"/>
          <cell r="J61"/>
        </row>
        <row r="62">
          <cell r="A62"/>
          <cell r="B62"/>
          <cell r="C62"/>
          <cell r="D62"/>
          <cell r="E62"/>
          <cell r="F62"/>
          <cell r="G62"/>
          <cell r="H62"/>
          <cell r="I62"/>
          <cell r="J62"/>
        </row>
        <row r="63">
          <cell r="A63"/>
          <cell r="B63"/>
          <cell r="C63"/>
          <cell r="D63"/>
          <cell r="E63"/>
          <cell r="F63"/>
          <cell r="G63"/>
          <cell r="H63"/>
          <cell r="I63"/>
          <cell r="J63"/>
        </row>
        <row r="64">
          <cell r="A64"/>
          <cell r="B64"/>
          <cell r="C64"/>
          <cell r="D64"/>
          <cell r="E64"/>
          <cell r="F64"/>
          <cell r="G64"/>
          <cell r="H64"/>
          <cell r="I64"/>
          <cell r="J64"/>
        </row>
        <row r="65">
          <cell r="A65"/>
          <cell r="B65"/>
          <cell r="C65"/>
          <cell r="D65"/>
          <cell r="E65"/>
          <cell r="F65"/>
          <cell r="G65"/>
          <cell r="H65"/>
          <cell r="I65"/>
          <cell r="J65"/>
        </row>
        <row r="66">
          <cell r="A66"/>
          <cell r="B66"/>
          <cell r="C66"/>
          <cell r="D66"/>
          <cell r="E66"/>
          <cell r="F66"/>
          <cell r="G66"/>
          <cell r="H66"/>
          <cell r="I66"/>
          <cell r="J66"/>
        </row>
        <row r="67">
          <cell r="A67" t="str">
            <v>THESE ESTIMATES SHOULD BE USED AS GUIDES FOR PLANNING PURPOSES ONLY.</v>
          </cell>
          <cell r="B67"/>
          <cell r="C67"/>
          <cell r="D67"/>
          <cell r="E67"/>
          <cell r="F67"/>
          <cell r="G67"/>
          <cell r="H67"/>
          <cell r="I67"/>
          <cell r="J67"/>
        </row>
        <row r="68">
          <cell r="A68"/>
          <cell r="B68"/>
          <cell r="C68"/>
          <cell r="D68"/>
          <cell r="E68"/>
          <cell r="F68"/>
          <cell r="G68"/>
          <cell r="H68"/>
          <cell r="I68"/>
        </row>
        <row r="69">
          <cell r="A69"/>
          <cell r="B69"/>
          <cell r="C69"/>
          <cell r="D69"/>
          <cell r="E69"/>
          <cell r="F69"/>
          <cell r="G69"/>
          <cell r="H69"/>
          <cell r="I69"/>
        </row>
        <row r="70">
          <cell r="A70"/>
          <cell r="B70"/>
          <cell r="C70"/>
          <cell r="D70"/>
          <cell r="E70"/>
          <cell r="F70"/>
          <cell r="G70"/>
          <cell r="H70"/>
          <cell r="I70"/>
        </row>
        <row r="71">
          <cell r="A71"/>
          <cell r="B71"/>
          <cell r="C71"/>
          <cell r="D71"/>
          <cell r="E71"/>
          <cell r="F71"/>
          <cell r="G71"/>
          <cell r="H71"/>
          <cell r="I71"/>
        </row>
        <row r="72">
          <cell r="A72"/>
          <cell r="B72"/>
          <cell r="C72"/>
          <cell r="D72"/>
          <cell r="E72"/>
          <cell r="F72"/>
          <cell r="G72"/>
          <cell r="H72"/>
          <cell r="I72"/>
        </row>
        <row r="79">
          <cell r="A79"/>
          <cell r="B79"/>
          <cell r="C79"/>
          <cell r="D79"/>
          <cell r="E79"/>
          <cell r="F79"/>
          <cell r="G79"/>
        </row>
        <row r="80">
          <cell r="A80" t="str">
            <v>PER ACRE MACHINERY AND LABOR REQUIREMENTS FOR TYPICAL OPERATIONS</v>
          </cell>
          <cell r="B80"/>
          <cell r="C80"/>
          <cell r="D80"/>
          <cell r="E80"/>
          <cell r="F80"/>
          <cell r="G80"/>
        </row>
        <row r="81">
          <cell r="A81"/>
          <cell r="B81"/>
          <cell r="C81"/>
          <cell r="D81"/>
          <cell r="E81"/>
          <cell r="F81"/>
          <cell r="G81"/>
        </row>
        <row r="82">
          <cell r="A82" t="str">
            <v>OPERATION *       MONTH</v>
          </cell>
          <cell r="B82"/>
          <cell r="C82" t="str">
            <v>TIMES</v>
          </cell>
          <cell r="D82" t="str">
            <v xml:space="preserve"> LABOR</v>
          </cell>
          <cell r="E82" t="str">
            <v>MACHINE</v>
          </cell>
          <cell r="F82" t="str">
            <v>VARIABLE</v>
          </cell>
          <cell r="G82" t="str">
            <v xml:space="preserve">  FIXED</v>
          </cell>
        </row>
        <row r="83">
          <cell r="A83"/>
          <cell r="B83"/>
          <cell r="C83" t="str">
            <v>OVER</v>
          </cell>
          <cell r="D83" t="str">
            <v xml:space="preserve"> HOURS</v>
          </cell>
          <cell r="E83" t="str">
            <v xml:space="preserve"> HOURS</v>
          </cell>
          <cell r="F83" t="str">
            <v>COSTS</v>
          </cell>
          <cell r="G83" t="str">
            <v>COSTS</v>
          </cell>
        </row>
        <row r="84">
          <cell r="A84"/>
          <cell r="B84"/>
          <cell r="C84"/>
          <cell r="D84"/>
          <cell r="E84"/>
          <cell r="F84"/>
          <cell r="G84"/>
        </row>
        <row r="85">
          <cell r="A85"/>
          <cell r="B85"/>
          <cell r="C85"/>
          <cell r="D85" t="str">
            <v xml:space="preserve">     ------------- per trip ------------</v>
          </cell>
          <cell r="E85"/>
          <cell r="F85"/>
          <cell r="G85"/>
        </row>
        <row r="86">
          <cell r="A86"/>
          <cell r="B86"/>
          <cell r="C86"/>
          <cell r="D86"/>
          <cell r="E86"/>
          <cell r="F86"/>
          <cell r="G86"/>
        </row>
        <row r="87">
          <cell r="A87" t="str">
            <v>BROADCAST SPRAYER 27'</v>
          </cell>
          <cell r="B87"/>
          <cell r="C87">
            <v>2</v>
          </cell>
          <cell r="D87">
            <v>6.6000000000000003E-2</v>
          </cell>
          <cell r="E87">
            <v>0.06</v>
          </cell>
          <cell r="F87">
            <v>1.49</v>
          </cell>
          <cell r="G87">
            <v>0.95</v>
          </cell>
        </row>
        <row r="88">
          <cell r="A88" t="str">
            <v>CHISEL PLOW RIGID 15'</v>
          </cell>
          <cell r="B88"/>
          <cell r="C88">
            <v>1</v>
          </cell>
          <cell r="D88">
            <v>0.1353</v>
          </cell>
          <cell r="E88">
            <v>0.123</v>
          </cell>
          <cell r="F88">
            <v>3.02</v>
          </cell>
          <cell r="G88">
            <v>2.2200000000000002</v>
          </cell>
        </row>
        <row r="89">
          <cell r="A89" t="str">
            <v>DISK HARROW 14'</v>
          </cell>
          <cell r="B89"/>
          <cell r="C89">
            <v>1</v>
          </cell>
          <cell r="D89">
            <v>0.15400000000000003</v>
          </cell>
          <cell r="E89">
            <v>0.14000000000000001</v>
          </cell>
          <cell r="F89">
            <v>3.87</v>
          </cell>
          <cell r="G89">
            <v>3.73</v>
          </cell>
        </row>
        <row r="90">
          <cell r="A90" t="str">
            <v>GRAIND DRILL 12'</v>
          </cell>
          <cell r="B90"/>
          <cell r="C90">
            <v>1</v>
          </cell>
          <cell r="D90">
            <v>0.17270000000000002</v>
          </cell>
          <cell r="E90">
            <v>0.157</v>
          </cell>
          <cell r="F90">
            <v>4.47</v>
          </cell>
          <cell r="G90">
            <v>4.2699999999999996</v>
          </cell>
        </row>
        <row r="91">
          <cell r="A91" t="str">
            <v>ROTARY MOWER 12'</v>
          </cell>
          <cell r="B91"/>
          <cell r="C91">
            <v>2</v>
          </cell>
          <cell r="D91">
            <v>1.0780000000000001</v>
          </cell>
          <cell r="E91">
            <v>0.98</v>
          </cell>
          <cell r="F91">
            <v>3.01</v>
          </cell>
          <cell r="G91">
            <v>1.88</v>
          </cell>
        </row>
        <row r="92">
          <cell r="A92"/>
          <cell r="B92"/>
          <cell r="C92"/>
          <cell r="D92">
            <v>0</v>
          </cell>
          <cell r="E92"/>
          <cell r="F92"/>
          <cell r="G92"/>
        </row>
        <row r="93">
          <cell r="A93"/>
          <cell r="B93"/>
          <cell r="C93"/>
          <cell r="D93"/>
          <cell r="E93"/>
          <cell r="F93"/>
          <cell r="G93"/>
        </row>
        <row r="94">
          <cell r="A94" t="str">
            <v>PER ACRE TOTALS FOR</v>
          </cell>
          <cell r="B94"/>
          <cell r="C94"/>
          <cell r="D94"/>
          <cell r="E94"/>
          <cell r="F94"/>
          <cell r="G94"/>
        </row>
        <row r="95">
          <cell r="A95" t="str">
            <v>SELECTED OPERATIONS</v>
          </cell>
          <cell r="B95"/>
          <cell r="C95"/>
          <cell r="D95">
            <v>2.75</v>
          </cell>
          <cell r="E95">
            <v>2.5</v>
          </cell>
          <cell r="F95">
            <v>15.859999999999998</v>
          </cell>
          <cell r="G95">
            <v>13.05</v>
          </cell>
        </row>
        <row r="96">
          <cell r="A96"/>
          <cell r="B96"/>
          <cell r="C96"/>
          <cell r="D96"/>
          <cell r="E96"/>
          <cell r="F96"/>
          <cell r="G96"/>
        </row>
        <row r="97">
          <cell r="A97" t="str">
            <v>UNALLOCATED LABOR (HRS./AC.)</v>
          </cell>
          <cell r="B97"/>
          <cell r="C97"/>
          <cell r="D97">
            <v>3.4375</v>
          </cell>
          <cell r="E97"/>
          <cell r="F97"/>
          <cell r="G97"/>
        </row>
        <row r="98">
          <cell r="A98"/>
          <cell r="B98"/>
          <cell r="C98"/>
          <cell r="D98"/>
          <cell r="E98"/>
          <cell r="F98"/>
          <cell r="G98"/>
        </row>
        <row r="99">
          <cell r="A99"/>
          <cell r="B99"/>
          <cell r="C99"/>
          <cell r="D99"/>
          <cell r="E99"/>
          <cell r="F99"/>
          <cell r="G99"/>
        </row>
        <row r="100">
          <cell r="A100"/>
          <cell r="B100"/>
          <cell r="C100"/>
          <cell r="D100"/>
          <cell r="E100"/>
          <cell r="F100"/>
          <cell r="G100"/>
        </row>
        <row r="101">
          <cell r="A101" t="str">
            <v>REFERENCE CONTACTS:  KEN KELLEY - REGIONAL EXTENSION AGENT</v>
          </cell>
          <cell r="B101"/>
          <cell r="C101"/>
          <cell r="D101"/>
          <cell r="E101"/>
          <cell r="F101"/>
          <cell r="G101"/>
        </row>
        <row r="102">
          <cell r="A102"/>
          <cell r="B102" t="str">
            <v xml:space="preserve">                    MAX RUNGE - EXTENSION ECONOMIST</v>
          </cell>
          <cell r="C102"/>
          <cell r="D102"/>
          <cell r="E102"/>
          <cell r="F102"/>
          <cell r="G102"/>
        </row>
        <row r="103">
          <cell r="A103"/>
          <cell r="B103" t="str">
            <v xml:space="preserve">                    KIM MULLINEX - EXTENSION BEEF SPECIALIST</v>
          </cell>
          <cell r="C103"/>
          <cell r="D103"/>
          <cell r="E103"/>
          <cell r="F103"/>
          <cell r="G103"/>
        </row>
        <row r="104">
          <cell r="A104"/>
          <cell r="B104" t="str">
            <v xml:space="preserve">                    LEANNE DILLARD, EXTENSION FORAGE SPECIALIST</v>
          </cell>
          <cell r="C104"/>
          <cell r="D104"/>
          <cell r="E104"/>
          <cell r="F104"/>
          <cell r="G104"/>
        </row>
        <row r="105">
          <cell r="A105"/>
          <cell r="B105"/>
          <cell r="C105"/>
          <cell r="D105"/>
          <cell r="E105"/>
          <cell r="F105"/>
          <cell r="G105"/>
        </row>
        <row r="106">
          <cell r="A106" t="str">
            <v>Published by the Alabama Cooperative Extension System, Auburn</v>
          </cell>
          <cell r="B106"/>
          <cell r="C106"/>
          <cell r="D106"/>
          <cell r="E106"/>
          <cell r="F106"/>
          <cell r="G106"/>
        </row>
        <row r="107">
          <cell r="A107" t="str">
            <v>University, Alabama A&amp;M University, in cooperation with the U.S.</v>
          </cell>
          <cell r="B107"/>
          <cell r="C107"/>
          <cell r="D107"/>
          <cell r="E107"/>
          <cell r="F107"/>
          <cell r="G107"/>
        </row>
        <row r="108">
          <cell r="A108" t="str">
            <v>Department of Agriculture.  The Alabama Cooperative Extension System</v>
          </cell>
          <cell r="B108"/>
          <cell r="C108"/>
          <cell r="D108"/>
          <cell r="E108"/>
          <cell r="F108"/>
          <cell r="G108"/>
        </row>
        <row r="109">
          <cell r="A109" t="str">
            <v>offers educational programs, materials, and equal opportunity employment</v>
          </cell>
          <cell r="B109"/>
          <cell r="C109"/>
          <cell r="D109"/>
          <cell r="E109"/>
          <cell r="F109"/>
          <cell r="G109"/>
        </row>
        <row r="110">
          <cell r="A110" t="str">
            <v>to all people without regard to race, color, national origin, religion,</v>
          </cell>
          <cell r="B110"/>
          <cell r="C110"/>
          <cell r="D110"/>
          <cell r="E110"/>
          <cell r="F110"/>
          <cell r="G110"/>
        </row>
        <row r="111">
          <cell r="A111" t="str">
            <v>sex, age, veteran status, or disability.</v>
          </cell>
          <cell r="B111"/>
          <cell r="C111"/>
          <cell r="D111"/>
          <cell r="E111"/>
          <cell r="F111"/>
          <cell r="G111"/>
        </row>
        <row r="112">
          <cell r="A112"/>
          <cell r="B112"/>
          <cell r="C112"/>
          <cell r="D112"/>
          <cell r="E112"/>
          <cell r="F112"/>
          <cell r="G112"/>
        </row>
        <row r="119">
          <cell r="A119"/>
          <cell r="B119"/>
          <cell r="C119"/>
          <cell r="D119"/>
          <cell r="E119"/>
          <cell r="F119"/>
          <cell r="G119"/>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Hay17"/>
    </sheetNames>
    <sheetDataSet>
      <sheetData sheetId="0">
        <row r="84">
          <cell r="J84">
            <v>1.1000000000000001</v>
          </cell>
          <cell r="K84" t="str">
            <v>&lt;=== LABOR TO MACHINE RATIO</v>
          </cell>
        </row>
        <row r="85">
          <cell r="J85">
            <v>1.25</v>
          </cell>
          <cell r="K85" t="str">
            <v>&lt;=== UNALLOCATED LABOR TO MACHINE LABOR RATIO</v>
          </cell>
        </row>
        <row r="99">
          <cell r="A99" t="str">
            <v xml:space="preserve">  AND WEATHER CONDITIONS.</v>
          </cell>
          <cell r="B99"/>
          <cell r="C99"/>
          <cell r="D99"/>
          <cell r="E99"/>
          <cell r="F99"/>
          <cell r="G99"/>
        </row>
        <row r="100">
          <cell r="A100"/>
          <cell r="B100"/>
          <cell r="C100"/>
          <cell r="D100"/>
          <cell r="E100"/>
          <cell r="F100"/>
          <cell r="G100"/>
        </row>
        <row r="101">
          <cell r="A101"/>
          <cell r="B101"/>
          <cell r="C101"/>
          <cell r="D101"/>
          <cell r="E101"/>
          <cell r="F101"/>
          <cell r="G101"/>
        </row>
        <row r="102">
          <cell r="A102"/>
          <cell r="B102"/>
          <cell r="C102"/>
          <cell r="D102"/>
          <cell r="E102"/>
          <cell r="F102"/>
          <cell r="G102"/>
        </row>
        <row r="103">
          <cell r="A103"/>
          <cell r="B103"/>
          <cell r="C103"/>
          <cell r="D103"/>
          <cell r="E103"/>
          <cell r="F103"/>
          <cell r="G103"/>
        </row>
        <row r="104">
          <cell r="A104"/>
          <cell r="B104" t="str">
            <v xml:space="preserve">                 NET RETURNS ABOVE SPECIFIED EXPENSES</v>
          </cell>
          <cell r="C104"/>
          <cell r="D104"/>
          <cell r="E104"/>
          <cell r="F104"/>
          <cell r="G104"/>
        </row>
        <row r="105">
          <cell r="A105"/>
          <cell r="B105" t="str">
            <v xml:space="preserve">                AT VARYING YIELDS AND SELLING PRICES(1)</v>
          </cell>
          <cell r="C105"/>
          <cell r="D105"/>
          <cell r="E105"/>
          <cell r="F105"/>
          <cell r="G105"/>
        </row>
        <row r="106">
          <cell r="A106"/>
          <cell r="B106"/>
          <cell r="C106"/>
          <cell r="D106"/>
          <cell r="E106"/>
          <cell r="F106"/>
          <cell r="G106"/>
        </row>
        <row r="107">
          <cell r="A107"/>
          <cell r="B107"/>
          <cell r="C107"/>
          <cell r="D107" t="str">
            <v>PRICE PER TON (DOLLARS)</v>
          </cell>
          <cell r="E107"/>
          <cell r="F107"/>
          <cell r="G107"/>
        </row>
        <row r="108">
          <cell r="A108"/>
          <cell r="B108">
            <v>80</v>
          </cell>
          <cell r="C108">
            <v>90</v>
          </cell>
          <cell r="D108">
            <v>100</v>
          </cell>
          <cell r="E108">
            <v>110</v>
          </cell>
          <cell r="F108">
            <v>120</v>
          </cell>
          <cell r="G108"/>
        </row>
        <row r="109">
          <cell r="A109" t="str">
            <v>YIELD</v>
          </cell>
          <cell r="B109" t="str">
            <v/>
          </cell>
          <cell r="C109"/>
          <cell r="D109" t="str">
            <v/>
          </cell>
          <cell r="E109" t="str">
            <v/>
          </cell>
          <cell r="F109" t="str">
            <v/>
          </cell>
          <cell r="G109"/>
        </row>
        <row r="110">
          <cell r="A110" t="str">
            <v>TON/AC.</v>
          </cell>
          <cell r="B110"/>
          <cell r="C110"/>
          <cell r="D110" t="str">
            <v>-------------(dollars/acre)----------------</v>
          </cell>
          <cell r="E110"/>
          <cell r="F110"/>
          <cell r="G110"/>
        </row>
        <row r="111">
          <cell r="A111"/>
          <cell r="B111" t="str">
            <v/>
          </cell>
          <cell r="C111" t="str">
            <v/>
          </cell>
          <cell r="D111" t="str">
            <v/>
          </cell>
          <cell r="E111" t="str">
            <v/>
          </cell>
          <cell r="F111" t="str">
            <v/>
          </cell>
          <cell r="G111"/>
        </row>
        <row r="112">
          <cell r="A112">
            <v>2</v>
          </cell>
          <cell r="B112">
            <v>-197.08689929218752</v>
          </cell>
          <cell r="C112">
            <v>-177.08689929218752</v>
          </cell>
          <cell r="D112">
            <v>-157.08689929218752</v>
          </cell>
          <cell r="E112">
            <v>-137.08689929218752</v>
          </cell>
          <cell r="F112">
            <v>-117.08689929218752</v>
          </cell>
          <cell r="G112"/>
        </row>
        <row r="113">
          <cell r="A113" t="str">
            <v/>
          </cell>
          <cell r="B113"/>
          <cell r="C113"/>
          <cell r="D113" t="str">
            <v/>
          </cell>
          <cell r="E113" t="str">
            <v/>
          </cell>
          <cell r="F113" t="str">
            <v/>
          </cell>
          <cell r="G113"/>
        </row>
        <row r="114">
          <cell r="A114">
            <v>3</v>
          </cell>
          <cell r="B114">
            <v>-117.08689929218752</v>
          </cell>
          <cell r="C114">
            <v>-87.086899292187525</v>
          </cell>
          <cell r="D114">
            <v>-57.086899292187525</v>
          </cell>
          <cell r="E114">
            <v>-27.086899292187525</v>
          </cell>
          <cell r="F114">
            <v>2.9131007078124753</v>
          </cell>
          <cell r="G114"/>
        </row>
        <row r="115">
          <cell r="A115" t="str">
            <v/>
          </cell>
          <cell r="B115"/>
          <cell r="C115"/>
          <cell r="D115" t="str">
            <v/>
          </cell>
          <cell r="E115" t="str">
            <v/>
          </cell>
          <cell r="F115"/>
          <cell r="G115"/>
        </row>
        <row r="116">
          <cell r="A116">
            <v>4</v>
          </cell>
          <cell r="B116">
            <v>-37.086899292187525</v>
          </cell>
          <cell r="C116">
            <v>2.9131007078124753</v>
          </cell>
          <cell r="D116">
            <v>42.913100707812475</v>
          </cell>
          <cell r="E116">
            <v>82.913100707812475</v>
          </cell>
          <cell r="F116">
            <v>122.91310070781248</v>
          </cell>
          <cell r="G116"/>
        </row>
        <row r="117">
          <cell r="A117" t="str">
            <v/>
          </cell>
          <cell r="B117" t="str">
            <v/>
          </cell>
          <cell r="C117" t="str">
            <v/>
          </cell>
          <cell r="D117" t="str">
            <v/>
          </cell>
          <cell r="E117" t="str">
            <v/>
          </cell>
          <cell r="F117" t="str">
            <v/>
          </cell>
          <cell r="G117"/>
        </row>
        <row r="118">
          <cell r="A118">
            <v>5</v>
          </cell>
          <cell r="B118">
            <v>42.913100707812475</v>
          </cell>
          <cell r="C118">
            <v>92.913100707812475</v>
          </cell>
          <cell r="D118">
            <v>142.91310070781248</v>
          </cell>
          <cell r="E118">
            <v>192.91310070781248</v>
          </cell>
          <cell r="F118">
            <v>242.91310070781248</v>
          </cell>
          <cell r="G118"/>
        </row>
        <row r="119">
          <cell r="A119" t="str">
            <v/>
          </cell>
          <cell r="B119"/>
          <cell r="C119"/>
          <cell r="D119" t="str">
            <v/>
          </cell>
          <cell r="E119" t="str">
            <v/>
          </cell>
          <cell r="F119" t="str">
            <v/>
          </cell>
          <cell r="G119"/>
        </row>
        <row r="120">
          <cell r="A120">
            <v>6</v>
          </cell>
          <cell r="B120">
            <v>122.91310070781248</v>
          </cell>
          <cell r="C120">
            <v>182.91310070781248</v>
          </cell>
          <cell r="D120">
            <v>242.91310070781248</v>
          </cell>
          <cell r="E120">
            <v>302.91310070781248</v>
          </cell>
          <cell r="F120">
            <v>362.91310070781248</v>
          </cell>
          <cell r="G120"/>
        </row>
        <row r="121">
          <cell r="A121"/>
          <cell r="B121"/>
          <cell r="C121"/>
          <cell r="D121"/>
          <cell r="E121"/>
          <cell r="F121"/>
          <cell r="G121"/>
        </row>
        <row r="122">
          <cell r="A122"/>
          <cell r="B122" t="str">
            <v xml:space="preserve">     (1) Production costs are held constant.</v>
          </cell>
          <cell r="C122"/>
          <cell r="D122"/>
          <cell r="E122"/>
          <cell r="F122"/>
          <cell r="G122"/>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Q104"/>
  <sheetViews>
    <sheetView showGridLines="0" tabSelected="1" topLeftCell="A13" zoomScale="90" zoomScaleNormal="90" workbookViewId="0">
      <selection activeCell="E43" activeCellId="5" sqref="J35 D26:E35 E36 D41 E42 E43"/>
    </sheetView>
  </sheetViews>
  <sheetFormatPr defaultColWidth="10.25" defaultRowHeight="12.75" x14ac:dyDescent="0.2"/>
  <cols>
    <col min="1" max="1" width="4.625" style="1" customWidth="1"/>
    <col min="2" max="2" width="24.625" style="1" customWidth="1"/>
    <col min="3" max="3" width="7.5" style="1" customWidth="1"/>
    <col min="4" max="5" width="10.625" style="1" customWidth="1"/>
    <col min="6" max="6" width="13.5" style="1" customWidth="1"/>
    <col min="7" max="9" width="10.625" style="1" customWidth="1"/>
    <col min="10" max="10" width="7.625" style="1" customWidth="1"/>
    <col min="11" max="16384" width="10.25" style="1"/>
  </cols>
  <sheetData>
    <row r="1" spans="1:13" x14ac:dyDescent="0.2">
      <c r="B1" s="37"/>
      <c r="L1" s="5"/>
      <c r="M1" s="5"/>
    </row>
    <row r="2" spans="1:13" x14ac:dyDescent="0.2">
      <c r="A2" s="35"/>
    </row>
    <row r="3" spans="1:13" x14ac:dyDescent="0.2">
      <c r="A3" s="35"/>
      <c r="B3" s="37"/>
      <c r="L3" s="5"/>
      <c r="M3" s="5"/>
    </row>
    <row r="4" spans="1:13" ht="15" x14ac:dyDescent="0.2">
      <c r="A4" s="35"/>
      <c r="B4" s="34"/>
      <c r="C4" s="33"/>
      <c r="D4" s="33"/>
      <c r="E4" s="33"/>
      <c r="F4" s="33"/>
      <c r="G4" s="33"/>
      <c r="M4" s="5"/>
    </row>
    <row r="5" spans="1:13" ht="15" x14ac:dyDescent="0.2">
      <c r="A5" s="35"/>
      <c r="B5" s="34"/>
      <c r="C5" s="33"/>
      <c r="D5" s="33"/>
      <c r="E5" s="33"/>
      <c r="F5" s="33"/>
      <c r="G5" s="33"/>
      <c r="M5" s="5"/>
    </row>
    <row r="6" spans="1:13" ht="15" x14ac:dyDescent="0.2">
      <c r="A6" s="35"/>
      <c r="B6" s="34"/>
      <c r="C6" s="33"/>
      <c r="D6" s="33"/>
      <c r="E6" s="33"/>
      <c r="F6" s="33"/>
      <c r="G6" s="33"/>
      <c r="M6" s="5"/>
    </row>
    <row r="7" spans="1:13" ht="15" x14ac:dyDescent="0.2">
      <c r="A7" s="35"/>
      <c r="B7" s="34"/>
      <c r="C7" s="33"/>
      <c r="D7" s="33"/>
      <c r="E7" s="33"/>
      <c r="F7" s="33"/>
      <c r="G7" s="33"/>
    </row>
    <row r="8" spans="1:13" ht="15" x14ac:dyDescent="0.2">
      <c r="A8" s="35"/>
      <c r="B8" s="34"/>
      <c r="C8" s="33"/>
      <c r="D8" s="33"/>
      <c r="E8" s="33"/>
      <c r="F8" s="33"/>
      <c r="G8" s="33"/>
      <c r="M8" s="5"/>
    </row>
    <row r="9" spans="1:13" ht="15" x14ac:dyDescent="0.2">
      <c r="A9" s="35"/>
      <c r="B9" s="34"/>
      <c r="C9" s="33"/>
      <c r="D9" s="33"/>
      <c r="E9" s="33"/>
      <c r="F9" s="33"/>
      <c r="G9" s="33"/>
      <c r="M9" s="5"/>
    </row>
    <row r="10" spans="1:13" ht="15" x14ac:dyDescent="0.2">
      <c r="A10" s="35"/>
      <c r="B10" s="34"/>
      <c r="C10" s="33"/>
      <c r="D10" s="33"/>
      <c r="E10" s="33"/>
      <c r="F10" s="33"/>
      <c r="G10" s="33"/>
    </row>
    <row r="11" spans="1:13" ht="15" x14ac:dyDescent="0.2">
      <c r="A11" s="35"/>
      <c r="B11" s="34"/>
      <c r="C11" s="33"/>
      <c r="D11" s="33"/>
      <c r="E11" s="33"/>
      <c r="F11" s="34"/>
      <c r="G11" s="33"/>
      <c r="M11" s="5"/>
    </row>
    <row r="12" spans="1:13" ht="15" x14ac:dyDescent="0.2">
      <c r="A12" s="35"/>
      <c r="C12" s="33"/>
      <c r="D12" s="33"/>
      <c r="E12" s="33"/>
      <c r="F12" s="34"/>
      <c r="G12" s="33"/>
      <c r="M12" s="5"/>
    </row>
    <row r="13" spans="1:13" ht="15" x14ac:dyDescent="0.2">
      <c r="A13" s="35"/>
      <c r="B13" s="34"/>
      <c r="C13" s="33"/>
      <c r="D13" s="33"/>
      <c r="E13" s="33"/>
      <c r="F13" s="33"/>
      <c r="G13" s="33"/>
      <c r="M13" s="5"/>
    </row>
    <row r="14" spans="1:13" ht="33.75" x14ac:dyDescent="0.5">
      <c r="A14" s="35"/>
      <c r="B14" s="36" t="s">
        <v>78</v>
      </c>
      <c r="C14" s="33"/>
      <c r="D14" s="33"/>
      <c r="E14" s="33"/>
      <c r="F14" s="33"/>
      <c r="G14" s="33"/>
      <c r="M14" s="5"/>
    </row>
    <row r="15" spans="1:13" ht="15" x14ac:dyDescent="0.2">
      <c r="A15" s="35"/>
      <c r="B15" s="34"/>
      <c r="C15" s="33"/>
      <c r="D15" s="33"/>
      <c r="E15" s="33"/>
      <c r="F15" s="33"/>
      <c r="G15" s="33"/>
    </row>
    <row r="16" spans="1:13" ht="15" x14ac:dyDescent="0.2">
      <c r="A16" s="38" t="s">
        <v>77</v>
      </c>
      <c r="B16" s="5"/>
      <c r="M16" s="5"/>
    </row>
    <row r="17" spans="1:13" x14ac:dyDescent="0.2">
      <c r="A17" s="3" t="s">
        <v>76</v>
      </c>
      <c r="B17" s="3"/>
      <c r="C17" s="2"/>
      <c r="D17" s="2"/>
      <c r="E17" s="2"/>
      <c r="F17" s="2"/>
      <c r="G17" s="2"/>
      <c r="H17" s="2"/>
      <c r="I17" s="2"/>
      <c r="J17" s="2"/>
      <c r="K17" s="2"/>
    </row>
    <row r="18" spans="1:13" x14ac:dyDescent="0.2">
      <c r="A18" s="3" t="s">
        <v>31</v>
      </c>
      <c r="B18" s="4"/>
      <c r="C18" s="2"/>
      <c r="D18" s="2"/>
      <c r="E18" s="2"/>
      <c r="F18" s="2"/>
      <c r="G18" s="2"/>
      <c r="H18" s="2"/>
      <c r="I18" s="2"/>
      <c r="J18" s="2"/>
      <c r="K18" s="2"/>
      <c r="M18" s="5"/>
    </row>
    <row r="19" spans="1:13" x14ac:dyDescent="0.2">
      <c r="A19" s="3" t="s">
        <v>75</v>
      </c>
      <c r="B19" s="3"/>
      <c r="C19" s="2"/>
      <c r="D19" s="2"/>
      <c r="E19" s="2"/>
      <c r="F19" s="2"/>
      <c r="G19" s="2"/>
      <c r="H19" s="2"/>
      <c r="I19" s="2"/>
      <c r="J19" s="2"/>
      <c r="K19" s="2"/>
      <c r="M19" s="5"/>
    </row>
    <row r="20" spans="1:13" x14ac:dyDescent="0.2">
      <c r="A20" s="3" t="s">
        <v>74</v>
      </c>
      <c r="B20" s="4"/>
      <c r="C20" s="2"/>
      <c r="D20" s="2"/>
      <c r="E20" s="2"/>
      <c r="F20" s="2"/>
      <c r="G20" s="2"/>
      <c r="H20" s="2"/>
      <c r="I20" s="2"/>
      <c r="J20" s="2"/>
      <c r="K20" s="2"/>
      <c r="M20" s="5"/>
    </row>
    <row r="21" spans="1:13" x14ac:dyDescent="0.2">
      <c r="A21" s="11"/>
      <c r="B21" s="9"/>
      <c r="C21" s="9"/>
      <c r="D21" s="9"/>
      <c r="E21" s="9"/>
      <c r="F21" s="9"/>
      <c r="G21" s="9"/>
      <c r="H21" s="8"/>
      <c r="I21" s="8"/>
      <c r="J21" s="2"/>
      <c r="K21" s="2"/>
      <c r="M21" s="5"/>
    </row>
    <row r="22" spans="1:13" x14ac:dyDescent="0.2">
      <c r="A22" s="2"/>
      <c r="B22" s="2"/>
      <c r="C22" s="2"/>
      <c r="D22" s="2"/>
      <c r="E22" s="20" t="s">
        <v>73</v>
      </c>
      <c r="F22" s="20" t="s">
        <v>72</v>
      </c>
      <c r="G22" s="20" t="s">
        <v>71</v>
      </c>
      <c r="H22" s="20"/>
      <c r="I22" s="20"/>
      <c r="J22" s="23"/>
      <c r="K22" s="2"/>
    </row>
    <row r="23" spans="1:13" x14ac:dyDescent="0.2">
      <c r="A23" s="11" t="s">
        <v>70</v>
      </c>
      <c r="B23" s="9"/>
      <c r="C23" s="11" t="s">
        <v>69</v>
      </c>
      <c r="D23" s="32" t="s">
        <v>68</v>
      </c>
      <c r="E23" s="32" t="s">
        <v>67</v>
      </c>
      <c r="F23" s="32" t="s">
        <v>66</v>
      </c>
      <c r="G23" s="32" t="s">
        <v>65</v>
      </c>
      <c r="H23" s="31"/>
      <c r="I23" s="31"/>
      <c r="J23" s="23"/>
      <c r="K23" s="2"/>
      <c r="L23" s="5"/>
    </row>
    <row r="24" spans="1:13" x14ac:dyDescent="0.2">
      <c r="A24" s="4"/>
      <c r="B24" s="2"/>
      <c r="C24" s="2"/>
      <c r="D24" s="2"/>
      <c r="E24" s="2"/>
      <c r="F24" s="2"/>
      <c r="G24" s="2"/>
      <c r="H24" s="2"/>
      <c r="I24" s="2"/>
      <c r="J24" s="2"/>
      <c r="K24" s="2"/>
      <c r="M24" s="5"/>
    </row>
    <row r="25" spans="1:13" x14ac:dyDescent="0.2">
      <c r="A25" s="3" t="s">
        <v>64</v>
      </c>
      <c r="B25" s="2"/>
      <c r="C25" s="2"/>
      <c r="D25" s="2"/>
      <c r="E25" s="2"/>
      <c r="F25" s="2"/>
      <c r="G25" s="2"/>
      <c r="H25" s="2"/>
      <c r="I25" s="2"/>
      <c r="J25" s="2"/>
      <c r="K25" s="2"/>
      <c r="M25" s="5"/>
    </row>
    <row r="26" spans="1:13" x14ac:dyDescent="0.2">
      <c r="A26" s="3" t="s">
        <v>63</v>
      </c>
      <c r="B26" s="2"/>
      <c r="C26" s="3" t="s">
        <v>46</v>
      </c>
      <c r="D26" s="39">
        <v>1</v>
      </c>
      <c r="E26" s="39">
        <v>0.33</v>
      </c>
      <c r="F26" s="13">
        <f>+D26*E26</f>
        <v>0.33</v>
      </c>
      <c r="G26" s="10"/>
      <c r="H26" s="13"/>
      <c r="I26" s="13"/>
      <c r="J26" s="2"/>
      <c r="K26" s="2"/>
      <c r="M26" s="5"/>
    </row>
    <row r="27" spans="1:13" x14ac:dyDescent="0.2">
      <c r="A27" s="3" t="s">
        <v>62</v>
      </c>
      <c r="B27" s="2"/>
      <c r="C27" s="2"/>
      <c r="D27" s="39"/>
      <c r="E27" s="39"/>
      <c r="F27" s="13"/>
      <c r="G27" s="2"/>
      <c r="H27" s="2"/>
      <c r="I27" s="2"/>
      <c r="J27" s="2"/>
      <c r="K27" s="2"/>
    </row>
    <row r="28" spans="1:13" x14ac:dyDescent="0.2">
      <c r="A28" s="3" t="s">
        <v>61</v>
      </c>
      <c r="B28" s="2"/>
      <c r="C28" s="3" t="s">
        <v>58</v>
      </c>
      <c r="D28" s="39">
        <v>120</v>
      </c>
      <c r="E28" s="39">
        <v>0.45</v>
      </c>
      <c r="F28" s="13">
        <f t="shared" ref="F28:F36" si="0">+D28*E28</f>
        <v>54</v>
      </c>
      <c r="G28" s="10"/>
      <c r="H28" s="13"/>
      <c r="I28" s="13"/>
      <c r="J28" s="2"/>
      <c r="K28" s="2"/>
    </row>
    <row r="29" spans="1:13" x14ac:dyDescent="0.2">
      <c r="A29" s="3" t="s">
        <v>60</v>
      </c>
      <c r="B29" s="2"/>
      <c r="C29" s="3" t="s">
        <v>58</v>
      </c>
      <c r="D29" s="39">
        <v>50</v>
      </c>
      <c r="E29" s="39">
        <v>0.4</v>
      </c>
      <c r="F29" s="13">
        <f t="shared" si="0"/>
        <v>20</v>
      </c>
      <c r="G29" s="30"/>
      <c r="H29" s="13"/>
      <c r="I29" s="13"/>
      <c r="J29" s="3"/>
      <c r="K29" s="2"/>
    </row>
    <row r="30" spans="1:13" x14ac:dyDescent="0.2">
      <c r="A30" s="3" t="s">
        <v>59</v>
      </c>
      <c r="B30" s="2"/>
      <c r="C30" s="3" t="s">
        <v>58</v>
      </c>
      <c r="D30" s="39">
        <v>50</v>
      </c>
      <c r="E30" s="39">
        <v>0.3</v>
      </c>
      <c r="F30" s="13">
        <f t="shared" si="0"/>
        <v>15</v>
      </c>
      <c r="G30" s="30"/>
      <c r="H30" s="13"/>
      <c r="I30" s="13"/>
      <c r="J30" s="3"/>
      <c r="K30" s="2"/>
    </row>
    <row r="31" spans="1:13" x14ac:dyDescent="0.2">
      <c r="A31" s="3" t="s">
        <v>57</v>
      </c>
      <c r="B31" s="2"/>
      <c r="C31" s="3" t="s">
        <v>56</v>
      </c>
      <c r="D31" s="39">
        <v>0.33</v>
      </c>
      <c r="E31" s="39">
        <v>35</v>
      </c>
      <c r="F31" s="13">
        <f t="shared" si="0"/>
        <v>11.55</v>
      </c>
      <c r="G31" s="30"/>
      <c r="H31" s="13"/>
      <c r="I31" s="13"/>
      <c r="J31" s="3"/>
      <c r="K31" s="2"/>
      <c r="M31" s="5"/>
    </row>
    <row r="32" spans="1:13" x14ac:dyDescent="0.2">
      <c r="A32" s="3"/>
      <c r="B32" s="2" t="s">
        <v>55</v>
      </c>
      <c r="C32" s="3" t="s">
        <v>46</v>
      </c>
      <c r="D32" s="39">
        <v>0.33</v>
      </c>
      <c r="E32" s="39">
        <v>9</v>
      </c>
      <c r="F32" s="28">
        <f t="shared" si="0"/>
        <v>2.97</v>
      </c>
      <c r="G32" s="30"/>
      <c r="H32" s="13"/>
      <c r="I32" s="13"/>
      <c r="J32" s="3"/>
      <c r="K32" s="2"/>
      <c r="M32" s="5"/>
    </row>
    <row r="33" spans="1:14" x14ac:dyDescent="0.2">
      <c r="A33" s="3" t="s">
        <v>54</v>
      </c>
      <c r="B33" s="2"/>
      <c r="C33" s="3" t="s">
        <v>53</v>
      </c>
      <c r="D33" s="39">
        <f>D78+D80</f>
        <v>2.4745049999999997</v>
      </c>
      <c r="E33" s="39">
        <v>12.5</v>
      </c>
      <c r="F33" s="13">
        <f t="shared" si="0"/>
        <v>30.931312499999997</v>
      </c>
      <c r="G33" s="30"/>
      <c r="H33" s="13"/>
      <c r="I33" s="13"/>
      <c r="J33" s="3"/>
      <c r="K33" s="2"/>
      <c r="M33" s="5"/>
    </row>
    <row r="34" spans="1:14" x14ac:dyDescent="0.2">
      <c r="A34" s="3" t="s">
        <v>52</v>
      </c>
      <c r="B34" s="2"/>
      <c r="C34" s="3" t="s">
        <v>46</v>
      </c>
      <c r="D34" s="39">
        <v>1</v>
      </c>
      <c r="E34" s="39">
        <v>22</v>
      </c>
      <c r="F34" s="13">
        <f t="shared" si="0"/>
        <v>22</v>
      </c>
      <c r="G34" s="10"/>
      <c r="H34" s="13"/>
      <c r="I34" s="13"/>
      <c r="J34" s="3"/>
      <c r="K34" s="2"/>
      <c r="M34" s="5"/>
    </row>
    <row r="35" spans="1:14" x14ac:dyDescent="0.2">
      <c r="A35" s="3" t="s">
        <v>51</v>
      </c>
      <c r="B35" s="2"/>
      <c r="C35" s="3" t="s">
        <v>46</v>
      </c>
      <c r="D35" s="39">
        <v>1</v>
      </c>
      <c r="E35" s="39">
        <f>F78</f>
        <v>3.5016999999999996</v>
      </c>
      <c r="F35" s="13">
        <f t="shared" si="0"/>
        <v>3.5016999999999996</v>
      </c>
      <c r="G35" s="30"/>
      <c r="H35" s="13"/>
      <c r="I35" s="13"/>
      <c r="J35" s="3"/>
      <c r="K35" s="2"/>
      <c r="N35" s="5"/>
    </row>
    <row r="36" spans="1:14" ht="13.5" thickBot="1" x14ac:dyDescent="0.25">
      <c r="A36" s="3" t="s">
        <v>50</v>
      </c>
      <c r="B36" s="2"/>
      <c r="C36" s="3" t="s">
        <v>43</v>
      </c>
      <c r="D36" s="28">
        <f>SUM(F26:F35)*6/12</f>
        <v>80.141506249999992</v>
      </c>
      <c r="E36" s="40">
        <v>5.5E-2</v>
      </c>
      <c r="F36" s="13">
        <f t="shared" si="0"/>
        <v>4.4077828437499997</v>
      </c>
      <c r="G36" s="29"/>
      <c r="H36" s="13"/>
      <c r="I36" s="13"/>
      <c r="J36" s="3"/>
      <c r="K36" s="2"/>
    </row>
    <row r="37" spans="1:14" x14ac:dyDescent="0.2">
      <c r="A37" s="2"/>
      <c r="B37" s="2"/>
      <c r="C37" s="2"/>
      <c r="D37" s="2"/>
      <c r="E37" s="2"/>
      <c r="F37" s="2"/>
      <c r="G37" s="28"/>
      <c r="H37" s="28"/>
      <c r="I37" s="28"/>
      <c r="J37" s="3"/>
      <c r="K37" s="2"/>
    </row>
    <row r="38" spans="1:14" x14ac:dyDescent="0.2">
      <c r="A38" s="3" t="s">
        <v>49</v>
      </c>
      <c r="B38" s="2"/>
      <c r="C38" s="2"/>
      <c r="D38" s="2"/>
      <c r="E38" s="2"/>
      <c r="F38" s="28">
        <f>SUM(F26:F36)</f>
        <v>164.69079534374998</v>
      </c>
      <c r="G38" s="2"/>
      <c r="H38" s="2"/>
      <c r="I38" s="2"/>
      <c r="J38" s="3"/>
      <c r="K38" s="2"/>
    </row>
    <row r="39" spans="1:14" x14ac:dyDescent="0.2">
      <c r="A39" s="2"/>
      <c r="B39" s="2"/>
      <c r="C39" s="2"/>
      <c r="D39" s="2"/>
      <c r="E39" s="2"/>
      <c r="F39" s="2"/>
      <c r="G39" s="2"/>
      <c r="H39" s="2"/>
      <c r="I39" s="2"/>
      <c r="J39" s="2"/>
      <c r="K39" s="2"/>
    </row>
    <row r="40" spans="1:14" x14ac:dyDescent="0.2">
      <c r="A40" s="3" t="s">
        <v>48</v>
      </c>
      <c r="B40" s="2"/>
      <c r="C40" s="2"/>
      <c r="D40" s="2"/>
      <c r="E40" s="2"/>
      <c r="F40" s="2"/>
      <c r="G40" s="2"/>
      <c r="H40" s="2"/>
      <c r="I40" s="2"/>
      <c r="J40" s="2"/>
      <c r="K40" s="2"/>
    </row>
    <row r="41" spans="1:14" x14ac:dyDescent="0.2">
      <c r="A41" s="3" t="s">
        <v>47</v>
      </c>
      <c r="B41" s="2"/>
      <c r="C41" s="3" t="s">
        <v>46</v>
      </c>
      <c r="D41" s="39">
        <v>1</v>
      </c>
      <c r="E41" s="28">
        <f>G78</f>
        <v>2.1934999999999998</v>
      </c>
      <c r="F41" s="28">
        <f>E41*D41</f>
        <v>2.1934999999999998</v>
      </c>
      <c r="G41" s="10"/>
      <c r="H41" s="13"/>
      <c r="I41" s="13"/>
      <c r="J41" s="3"/>
      <c r="K41" s="2"/>
    </row>
    <row r="42" spans="1:14" x14ac:dyDescent="0.2">
      <c r="A42" s="3" t="s">
        <v>45</v>
      </c>
      <c r="B42" s="2"/>
      <c r="C42" s="3" t="s">
        <v>43</v>
      </c>
      <c r="D42" s="28">
        <f>[1]FesEstab17!F48</f>
        <v>309.89887284375004</v>
      </c>
      <c r="E42" s="39">
        <v>0.1</v>
      </c>
      <c r="F42" s="28">
        <f>E42*D42</f>
        <v>30.989887284375005</v>
      </c>
      <c r="G42" s="30"/>
      <c r="H42" s="13"/>
      <c r="I42" s="13"/>
      <c r="J42" s="3"/>
      <c r="K42" s="2"/>
    </row>
    <row r="43" spans="1:14" ht="13.5" thickBot="1" x14ac:dyDescent="0.25">
      <c r="A43" s="3" t="s">
        <v>44</v>
      </c>
      <c r="B43" s="2"/>
      <c r="C43" s="3" t="s">
        <v>43</v>
      </c>
      <c r="D43" s="28">
        <f>F38</f>
        <v>164.69079534374998</v>
      </c>
      <c r="E43" s="39">
        <v>7.0000000000000007E-2</v>
      </c>
      <c r="F43" s="15">
        <f>E43*D43</f>
        <v>11.5283556740625</v>
      </c>
      <c r="G43" s="29"/>
      <c r="H43" s="13"/>
      <c r="I43" s="13"/>
      <c r="J43" s="3"/>
      <c r="K43" s="2"/>
    </row>
    <row r="44" spans="1:14" x14ac:dyDescent="0.2">
      <c r="A44" s="2"/>
      <c r="B44" s="2"/>
      <c r="C44" s="2"/>
      <c r="D44" s="2"/>
      <c r="E44" s="2"/>
      <c r="F44" s="3"/>
      <c r="G44" s="3"/>
      <c r="H44" s="3"/>
      <c r="I44" s="3"/>
      <c r="J44" s="3"/>
      <c r="K44" s="2"/>
    </row>
    <row r="45" spans="1:14" x14ac:dyDescent="0.2">
      <c r="A45" s="3" t="s">
        <v>42</v>
      </c>
      <c r="B45" s="2"/>
      <c r="C45" s="2"/>
      <c r="D45" s="2"/>
      <c r="E45" s="2"/>
      <c r="F45" s="28">
        <f>SUM(F41:F43)</f>
        <v>44.711742958437497</v>
      </c>
      <c r="G45" s="28"/>
      <c r="H45" s="28"/>
      <c r="I45" s="28"/>
      <c r="J45" s="3"/>
      <c r="K45" s="2"/>
    </row>
    <row r="46" spans="1:14" x14ac:dyDescent="0.2">
      <c r="A46" s="2"/>
      <c r="B46" s="2"/>
      <c r="C46" s="2"/>
      <c r="D46" s="2"/>
      <c r="E46" s="2"/>
      <c r="F46" s="2"/>
      <c r="G46" s="2"/>
      <c r="H46" s="2"/>
      <c r="I46" s="2"/>
      <c r="J46" s="2"/>
      <c r="K46" s="2"/>
    </row>
    <row r="47" spans="1:14" x14ac:dyDescent="0.2">
      <c r="A47" s="8"/>
      <c r="B47" s="8"/>
      <c r="C47" s="8"/>
      <c r="D47" s="8"/>
      <c r="E47" s="8"/>
      <c r="F47" s="8"/>
      <c r="G47" s="2"/>
      <c r="H47" s="2"/>
      <c r="I47" s="2"/>
      <c r="J47" s="2"/>
      <c r="K47" s="2"/>
    </row>
    <row r="48" spans="1:14" ht="13.5" thickBot="1" x14ac:dyDescent="0.25">
      <c r="A48" s="27" t="s">
        <v>41</v>
      </c>
      <c r="B48" s="26"/>
      <c r="C48" s="26"/>
      <c r="D48" s="26"/>
      <c r="E48" s="26"/>
      <c r="F48" s="25">
        <f>F38+F45</f>
        <v>209.40253830218748</v>
      </c>
      <c r="G48" s="25"/>
      <c r="H48" s="13"/>
      <c r="I48" s="13"/>
      <c r="J48" s="3"/>
      <c r="K48" s="2"/>
    </row>
    <row r="49" spans="1:13" ht="13.5" thickTop="1" x14ac:dyDescent="0.2">
      <c r="A49" s="2"/>
      <c r="B49" s="2"/>
      <c r="C49" s="2"/>
      <c r="D49" s="2"/>
      <c r="E49" s="2"/>
      <c r="F49" s="2"/>
      <c r="G49" s="2"/>
      <c r="H49" s="2"/>
      <c r="I49" s="2"/>
      <c r="J49" s="3"/>
      <c r="K49" s="2"/>
    </row>
    <row r="50" spans="1:13" x14ac:dyDescent="0.2">
      <c r="A50" s="2"/>
      <c r="B50" s="2"/>
      <c r="C50" s="2"/>
      <c r="D50" s="2"/>
      <c r="E50" s="2"/>
      <c r="F50" s="2"/>
      <c r="G50" s="2"/>
      <c r="H50" s="2"/>
      <c r="I50" s="2"/>
      <c r="J50" s="3"/>
      <c r="K50" s="2"/>
    </row>
    <row r="51" spans="1:13" x14ac:dyDescent="0.2">
      <c r="A51" s="24" t="s">
        <v>40</v>
      </c>
      <c r="B51" s="2"/>
      <c r="C51" s="2"/>
      <c r="D51" s="2"/>
      <c r="E51" s="2"/>
      <c r="F51" s="2"/>
      <c r="G51" s="2"/>
      <c r="H51" s="2"/>
      <c r="I51" s="2"/>
      <c r="J51" s="3"/>
      <c r="K51" s="2"/>
      <c r="M51" s="5"/>
    </row>
    <row r="52" spans="1:13" x14ac:dyDescent="0.2">
      <c r="A52" s="24" t="s">
        <v>39</v>
      </c>
      <c r="B52" s="2"/>
      <c r="C52" s="2"/>
      <c r="D52" s="2"/>
      <c r="E52" s="2"/>
      <c r="F52" s="2"/>
      <c r="G52" s="2"/>
      <c r="H52" s="2"/>
      <c r="I52" s="2"/>
      <c r="J52" s="2"/>
      <c r="K52" s="2"/>
      <c r="M52" s="5"/>
    </row>
    <row r="53" spans="1:13" x14ac:dyDescent="0.2">
      <c r="A53" s="24" t="s">
        <v>38</v>
      </c>
      <c r="B53" s="2"/>
      <c r="C53" s="2"/>
      <c r="D53" s="2"/>
      <c r="E53" s="2"/>
      <c r="F53" s="2"/>
      <c r="G53" s="2"/>
      <c r="H53" s="2"/>
      <c r="I53" s="2"/>
      <c r="J53" s="2"/>
      <c r="K53" s="2"/>
      <c r="M53" s="5"/>
    </row>
    <row r="54" spans="1:13" x14ac:dyDescent="0.2">
      <c r="A54" s="24" t="s">
        <v>37</v>
      </c>
      <c r="B54" s="2"/>
      <c r="C54" s="2"/>
      <c r="D54" s="2"/>
      <c r="E54" s="2"/>
      <c r="F54" s="2"/>
      <c r="G54" s="2"/>
      <c r="H54" s="2"/>
      <c r="I54" s="2"/>
      <c r="J54" s="2"/>
      <c r="K54" s="2"/>
      <c r="M54" s="5"/>
    </row>
    <row r="55" spans="1:13" x14ac:dyDescent="0.2">
      <c r="A55" s="24" t="s">
        <v>36</v>
      </c>
      <c r="B55" s="2"/>
      <c r="C55" s="2"/>
      <c r="D55" s="2"/>
      <c r="E55" s="2"/>
      <c r="F55" s="2"/>
      <c r="G55" s="2"/>
      <c r="H55" s="2"/>
      <c r="I55" s="2"/>
      <c r="J55" s="2"/>
      <c r="K55" s="2"/>
      <c r="M55" s="5"/>
    </row>
    <row r="56" spans="1:13" x14ac:dyDescent="0.2">
      <c r="A56" s="24" t="s">
        <v>35</v>
      </c>
      <c r="B56" s="2"/>
      <c r="C56" s="2"/>
      <c r="D56" s="2"/>
      <c r="E56" s="2"/>
      <c r="F56" s="2"/>
      <c r="G56" s="2"/>
      <c r="H56" s="2"/>
      <c r="I56" s="2"/>
      <c r="J56" s="2"/>
      <c r="K56" s="2"/>
      <c r="M56" s="5"/>
    </row>
    <row r="57" spans="1:13" x14ac:dyDescent="0.2">
      <c r="A57" s="24" t="s">
        <v>34</v>
      </c>
      <c r="B57" s="2"/>
      <c r="C57" s="2"/>
      <c r="D57" s="2"/>
      <c r="E57" s="2"/>
      <c r="F57" s="2"/>
      <c r="G57" s="2"/>
      <c r="H57" s="2"/>
      <c r="I57" s="2"/>
      <c r="J57" s="3"/>
      <c r="K57" s="2"/>
      <c r="M57" s="5"/>
    </row>
    <row r="58" spans="1:13" x14ac:dyDescent="0.2">
      <c r="A58" s="24" t="s">
        <v>33</v>
      </c>
      <c r="B58" s="2"/>
      <c r="C58" s="2"/>
      <c r="D58" s="2"/>
      <c r="E58" s="2"/>
      <c r="F58" s="2"/>
      <c r="G58" s="2"/>
      <c r="H58" s="2"/>
      <c r="I58" s="2"/>
      <c r="J58" s="2"/>
      <c r="K58" s="2"/>
      <c r="M58" s="5"/>
    </row>
    <row r="59" spans="1:13" x14ac:dyDescent="0.2">
      <c r="A59" s="2"/>
      <c r="B59" s="2"/>
      <c r="C59" s="2"/>
      <c r="D59" s="2"/>
      <c r="E59" s="2"/>
      <c r="F59" s="2"/>
      <c r="G59" s="2"/>
      <c r="H59" s="2"/>
      <c r="I59" s="2"/>
      <c r="J59" s="2"/>
      <c r="K59" s="2"/>
    </row>
    <row r="60" spans="1:13" x14ac:dyDescent="0.2">
      <c r="A60" s="3" t="s">
        <v>32</v>
      </c>
      <c r="B60" s="2"/>
      <c r="C60" s="2"/>
      <c r="D60" s="2"/>
      <c r="E60" s="2"/>
      <c r="F60" s="2"/>
      <c r="G60" s="2"/>
      <c r="H60" s="2"/>
      <c r="I60" s="2"/>
      <c r="J60" s="2"/>
      <c r="K60" s="2"/>
    </row>
    <row r="61" spans="1:13" x14ac:dyDescent="0.2">
      <c r="A61" s="5"/>
    </row>
    <row r="62" spans="1:13" x14ac:dyDescent="0.2">
      <c r="A62" s="5"/>
    </row>
    <row r="63" spans="1:13" x14ac:dyDescent="0.2">
      <c r="A63" s="5"/>
    </row>
    <row r="64" spans="1:13" x14ac:dyDescent="0.2">
      <c r="A64" s="5"/>
    </row>
    <row r="66" spans="1:17" x14ac:dyDescent="0.2">
      <c r="A66" s="3" t="s">
        <v>31</v>
      </c>
      <c r="B66" s="2"/>
      <c r="C66" s="3" t="str">
        <f>A17</f>
        <v>ALABAMA, 2017-2018</v>
      </c>
      <c r="D66" s="2"/>
      <c r="E66" s="2"/>
      <c r="F66" s="2"/>
      <c r="G66" s="2"/>
      <c r="H66" s="2"/>
      <c r="I66" s="2"/>
    </row>
    <row r="67" spans="1:17" x14ac:dyDescent="0.2">
      <c r="A67" s="3"/>
      <c r="B67" s="2"/>
      <c r="C67" s="3"/>
      <c r="D67" s="2"/>
      <c r="E67" s="2"/>
      <c r="F67" s="2"/>
      <c r="G67" s="2"/>
      <c r="H67" s="2"/>
      <c r="I67" s="2"/>
    </row>
    <row r="68" spans="1:17" x14ac:dyDescent="0.2">
      <c r="A68" s="11" t="s">
        <v>30</v>
      </c>
      <c r="B68" s="9"/>
      <c r="C68" s="9"/>
      <c r="D68" s="9"/>
      <c r="E68" s="9"/>
      <c r="F68" s="9"/>
      <c r="G68" s="9"/>
      <c r="H68" s="8"/>
      <c r="I68" s="8"/>
    </row>
    <row r="69" spans="1:17" x14ac:dyDescent="0.2">
      <c r="A69" s="2"/>
      <c r="B69" s="3"/>
      <c r="C69" s="2"/>
      <c r="D69" s="2"/>
      <c r="E69" s="2"/>
      <c r="F69" s="2"/>
      <c r="G69" s="2"/>
      <c r="H69" s="2"/>
      <c r="I69" s="2"/>
    </row>
    <row r="70" spans="1:17" x14ac:dyDescent="0.2">
      <c r="A70" s="3" t="s">
        <v>29</v>
      </c>
      <c r="B70" s="2"/>
      <c r="C70" s="3" t="s">
        <v>28</v>
      </c>
      <c r="D70" s="23" t="s">
        <v>27</v>
      </c>
      <c r="E70" s="23" t="s">
        <v>26</v>
      </c>
      <c r="F70" s="23" t="s">
        <v>25</v>
      </c>
      <c r="G70" s="23" t="s">
        <v>24</v>
      </c>
      <c r="H70" s="23"/>
      <c r="I70" s="23"/>
    </row>
    <row r="71" spans="1:17" x14ac:dyDescent="0.2">
      <c r="A71" s="9"/>
      <c r="B71" s="9"/>
      <c r="C71" s="11" t="s">
        <v>23</v>
      </c>
      <c r="D71" s="22" t="s">
        <v>22</v>
      </c>
      <c r="E71" s="22" t="s">
        <v>22</v>
      </c>
      <c r="F71" s="22" t="s">
        <v>21</v>
      </c>
      <c r="G71" s="22" t="s">
        <v>21</v>
      </c>
      <c r="H71" s="21"/>
      <c r="I71" s="21"/>
    </row>
    <row r="72" spans="1:17" x14ac:dyDescent="0.2">
      <c r="A72" s="2"/>
      <c r="B72" s="2"/>
      <c r="C72" s="2"/>
      <c r="D72" s="2"/>
      <c r="E72" s="20" t="s">
        <v>20</v>
      </c>
      <c r="F72" s="2"/>
      <c r="G72" s="2"/>
      <c r="H72" s="2"/>
      <c r="I72" s="2"/>
    </row>
    <row r="73" spans="1:17" x14ac:dyDescent="0.2">
      <c r="A73" s="2"/>
      <c r="B73" s="2"/>
      <c r="C73" s="2"/>
      <c r="D73" s="2"/>
      <c r="E73" s="20"/>
      <c r="F73" s="2"/>
      <c r="G73" s="2"/>
      <c r="H73" s="2"/>
      <c r="I73" s="2"/>
    </row>
    <row r="74" spans="1:17" x14ac:dyDescent="0.2">
      <c r="A74" s="3" t="s">
        <v>15</v>
      </c>
      <c r="B74" s="2"/>
      <c r="C74" s="2">
        <v>0.33</v>
      </c>
      <c r="D74" s="19">
        <f>+E74*$J$76</f>
        <v>6.6000000000000003E-2</v>
      </c>
      <c r="E74" s="2">
        <v>0.06</v>
      </c>
      <c r="F74" s="2">
        <v>1.49</v>
      </c>
      <c r="G74" s="2">
        <v>0.95</v>
      </c>
      <c r="H74" s="2"/>
      <c r="I74" s="2"/>
    </row>
    <row r="75" spans="1:17" ht="13.5" thickBot="1" x14ac:dyDescent="0.25">
      <c r="A75" s="18" t="s">
        <v>13</v>
      </c>
      <c r="B75" s="17"/>
      <c r="C75" s="15">
        <v>1</v>
      </c>
      <c r="D75" s="16">
        <f>+E75*$J$76</f>
        <v>1.0780000000000001</v>
      </c>
      <c r="E75" s="15">
        <v>0.98</v>
      </c>
      <c r="F75" s="15">
        <v>3.01</v>
      </c>
      <c r="G75" s="15">
        <v>1.88</v>
      </c>
      <c r="H75" s="13"/>
      <c r="I75" s="13"/>
    </row>
    <row r="76" spans="1:17" x14ac:dyDescent="0.2">
      <c r="A76" s="4"/>
      <c r="B76" s="2"/>
      <c r="C76" s="2"/>
      <c r="D76" s="2"/>
      <c r="E76" s="2"/>
      <c r="F76" s="2"/>
      <c r="G76" s="14"/>
      <c r="H76" s="8"/>
      <c r="I76" s="8"/>
      <c r="J76" s="7">
        <v>1.1000000000000001</v>
      </c>
      <c r="K76" s="5" t="s">
        <v>19</v>
      </c>
    </row>
    <row r="77" spans="1:17" x14ac:dyDescent="0.2">
      <c r="A77" s="3" t="s">
        <v>18</v>
      </c>
      <c r="B77" s="2"/>
      <c r="C77" s="2"/>
      <c r="D77" s="2"/>
      <c r="E77" s="2"/>
      <c r="F77" s="2"/>
      <c r="G77" s="8"/>
      <c r="H77" s="8"/>
      <c r="I77" s="8"/>
      <c r="J77" s="7">
        <v>1.25</v>
      </c>
      <c r="K77" s="5" t="s">
        <v>17</v>
      </c>
    </row>
    <row r="78" spans="1:17" x14ac:dyDescent="0.2">
      <c r="A78" s="11" t="s">
        <v>16</v>
      </c>
      <c r="B78" s="9"/>
      <c r="C78" s="9"/>
      <c r="D78" s="10">
        <f>SUM(J79:J80)</f>
        <v>1.09978</v>
      </c>
      <c r="E78" s="10">
        <f>SUM(K79:K80)</f>
        <v>0.99980000000000002</v>
      </c>
      <c r="F78" s="10">
        <f>SUM(L79:L80)</f>
        <v>3.5016999999999996</v>
      </c>
      <c r="G78" s="10">
        <f>SUM(M79:M80)</f>
        <v>2.1934999999999998</v>
      </c>
      <c r="H78" s="13"/>
      <c r="I78" s="13"/>
    </row>
    <row r="79" spans="1:17" x14ac:dyDescent="0.2">
      <c r="A79" s="4"/>
      <c r="B79" s="2"/>
      <c r="C79" s="2"/>
      <c r="D79" s="2"/>
      <c r="E79" s="2"/>
      <c r="F79" s="2"/>
      <c r="G79" s="2"/>
      <c r="H79" s="2"/>
      <c r="I79" s="2"/>
      <c r="J79" s="7">
        <f>+D74*C74</f>
        <v>2.1780000000000001E-2</v>
      </c>
      <c r="K79" s="7">
        <f>+E74*C74</f>
        <v>1.9800000000000002E-2</v>
      </c>
      <c r="L79" s="7">
        <f>+F74*C74</f>
        <v>0.49170000000000003</v>
      </c>
      <c r="M79" s="7">
        <f>+G74*C74</f>
        <v>0.3135</v>
      </c>
      <c r="N79" s="12" t="s">
        <v>15</v>
      </c>
    </row>
    <row r="80" spans="1:17" x14ac:dyDescent="0.2">
      <c r="A80" s="11" t="s">
        <v>14</v>
      </c>
      <c r="B80" s="9"/>
      <c r="C80" s="9"/>
      <c r="D80" s="10">
        <f>+D78*$J$77</f>
        <v>1.374725</v>
      </c>
      <c r="E80" s="9"/>
      <c r="F80" s="9"/>
      <c r="G80" s="9"/>
      <c r="H80" s="8"/>
      <c r="I80" s="8"/>
      <c r="J80" s="7">
        <f>+D75*C75</f>
        <v>1.0780000000000001</v>
      </c>
      <c r="K80" s="7">
        <f>+E75*C75</f>
        <v>0.98</v>
      </c>
      <c r="L80" s="7">
        <f>+F75*C75</f>
        <v>3.01</v>
      </c>
      <c r="M80" s="7">
        <f>+G75*C75</f>
        <v>1.88</v>
      </c>
      <c r="N80" s="6" t="s">
        <v>13</v>
      </c>
      <c r="Q80" s="5" t="s">
        <v>12</v>
      </c>
    </row>
    <row r="81" spans="1:9" x14ac:dyDescent="0.2">
      <c r="A81" s="4"/>
      <c r="B81" s="2"/>
      <c r="C81" s="2"/>
      <c r="D81" s="2"/>
      <c r="E81" s="2"/>
      <c r="F81" s="2"/>
      <c r="G81" s="2"/>
      <c r="H81" s="2"/>
      <c r="I81" s="2"/>
    </row>
    <row r="82" spans="1:9" x14ac:dyDescent="0.2">
      <c r="A82" s="3" t="s">
        <v>11</v>
      </c>
      <c r="B82" s="2"/>
      <c r="C82" s="2"/>
      <c r="D82" s="2"/>
      <c r="E82" s="2"/>
      <c r="F82" s="2"/>
      <c r="G82" s="2"/>
      <c r="H82" s="2"/>
      <c r="I82" s="2"/>
    </row>
    <row r="83" spans="1:9" x14ac:dyDescent="0.2">
      <c r="A83" s="3" t="s">
        <v>10</v>
      </c>
      <c r="B83" s="2"/>
      <c r="C83" s="2"/>
      <c r="D83" s="2"/>
      <c r="E83" s="2"/>
      <c r="F83" s="2"/>
      <c r="G83" s="2"/>
      <c r="H83" s="2"/>
      <c r="I83" s="2"/>
    </row>
    <row r="84" spans="1:9" x14ac:dyDescent="0.2">
      <c r="A84" s="3"/>
      <c r="B84" s="2"/>
      <c r="C84" s="2"/>
      <c r="D84" s="2"/>
      <c r="E84" s="2"/>
      <c r="F84" s="2"/>
      <c r="G84" s="2"/>
      <c r="H84" s="2"/>
      <c r="I84" s="2"/>
    </row>
    <row r="85" spans="1:9" x14ac:dyDescent="0.2">
      <c r="A85" s="3"/>
      <c r="B85" s="2"/>
      <c r="C85" s="2"/>
      <c r="D85" s="2"/>
      <c r="E85" s="2"/>
      <c r="F85" s="2"/>
      <c r="G85" s="2"/>
      <c r="H85" s="2"/>
      <c r="I85" s="2"/>
    </row>
    <row r="86" spans="1:9" x14ac:dyDescent="0.2">
      <c r="A86" s="3"/>
      <c r="B86" s="2"/>
      <c r="C86" s="2"/>
      <c r="D86" s="2"/>
      <c r="E86" s="2"/>
      <c r="F86" s="2"/>
      <c r="G86" s="2"/>
      <c r="H86" s="2"/>
      <c r="I86" s="2"/>
    </row>
    <row r="87" spans="1:9" x14ac:dyDescent="0.2">
      <c r="A87" s="3" t="s">
        <v>9</v>
      </c>
      <c r="B87" s="2"/>
      <c r="C87" s="2"/>
      <c r="D87" s="2"/>
      <c r="E87" s="2"/>
      <c r="F87" s="2"/>
      <c r="G87" s="2"/>
      <c r="H87" s="2"/>
      <c r="I87" s="2"/>
    </row>
    <row r="88" spans="1:9" x14ac:dyDescent="0.2">
      <c r="A88" s="3"/>
      <c r="B88" s="3" t="s">
        <v>8</v>
      </c>
      <c r="C88" s="2"/>
      <c r="D88" s="2"/>
      <c r="E88" s="2"/>
      <c r="F88" s="2"/>
      <c r="G88" s="2"/>
      <c r="H88" s="2"/>
      <c r="I88" s="2"/>
    </row>
    <row r="89" spans="1:9" x14ac:dyDescent="0.2">
      <c r="A89" s="3"/>
      <c r="B89" s="3" t="s">
        <v>7</v>
      </c>
      <c r="C89" s="2"/>
      <c r="D89" s="2"/>
      <c r="E89" s="2"/>
      <c r="F89" s="2"/>
      <c r="G89" s="2"/>
      <c r="H89" s="2"/>
      <c r="I89" s="2"/>
    </row>
    <row r="90" spans="1:9" x14ac:dyDescent="0.2">
      <c r="A90" s="3"/>
      <c r="B90" s="3" t="s">
        <v>6</v>
      </c>
      <c r="C90" s="2"/>
      <c r="D90" s="2"/>
      <c r="E90" s="2"/>
      <c r="F90" s="2"/>
      <c r="G90" s="2"/>
      <c r="H90" s="2"/>
      <c r="I90" s="2"/>
    </row>
    <row r="91" spans="1:9" x14ac:dyDescent="0.2">
      <c r="A91" s="2"/>
      <c r="B91" s="2"/>
      <c r="C91" s="2"/>
      <c r="D91" s="2"/>
      <c r="E91" s="2"/>
      <c r="F91" s="2"/>
      <c r="G91" s="2"/>
      <c r="H91" s="2"/>
      <c r="I91" s="2"/>
    </row>
    <row r="92" spans="1:9" x14ac:dyDescent="0.2">
      <c r="B92" s="2"/>
      <c r="C92" s="2"/>
      <c r="D92" s="2"/>
      <c r="E92" s="2"/>
      <c r="F92" s="2"/>
      <c r="G92" s="2"/>
      <c r="H92" s="2"/>
      <c r="I92" s="2"/>
    </row>
    <row r="93" spans="1:9" x14ac:dyDescent="0.2">
      <c r="A93" s="3" t="s">
        <v>5</v>
      </c>
      <c r="B93" s="2"/>
      <c r="C93" s="2"/>
      <c r="D93" s="2"/>
      <c r="E93" s="2"/>
      <c r="F93" s="2"/>
      <c r="G93" s="2"/>
      <c r="H93" s="2"/>
      <c r="I93" s="2"/>
    </row>
    <row r="94" spans="1:9" x14ac:dyDescent="0.2">
      <c r="A94" s="3" t="s">
        <v>4</v>
      </c>
      <c r="B94" s="2"/>
      <c r="C94" s="2"/>
      <c r="D94" s="2"/>
      <c r="E94" s="2"/>
      <c r="F94" s="2"/>
      <c r="G94" s="2"/>
      <c r="H94" s="2"/>
      <c r="I94" s="2"/>
    </row>
    <row r="95" spans="1:9" x14ac:dyDescent="0.2">
      <c r="A95" s="3" t="s">
        <v>3</v>
      </c>
      <c r="B95" s="2"/>
      <c r="C95" s="2"/>
      <c r="D95" s="2"/>
      <c r="E95" s="2"/>
      <c r="F95" s="2"/>
      <c r="G95" s="2"/>
      <c r="H95" s="2"/>
      <c r="I95" s="2"/>
    </row>
    <row r="96" spans="1:9" x14ac:dyDescent="0.2">
      <c r="A96" s="3" t="s">
        <v>2</v>
      </c>
      <c r="B96" s="2"/>
      <c r="C96" s="2"/>
      <c r="D96" s="2"/>
      <c r="E96" s="2"/>
      <c r="F96" s="2"/>
      <c r="G96" s="2"/>
      <c r="H96" s="2"/>
      <c r="I96" s="2"/>
    </row>
    <row r="97" spans="1:9" x14ac:dyDescent="0.2">
      <c r="A97" s="3" t="s">
        <v>1</v>
      </c>
      <c r="B97" s="2"/>
      <c r="C97" s="2"/>
      <c r="D97" s="2"/>
      <c r="E97" s="2"/>
      <c r="F97" s="2"/>
      <c r="G97" s="2"/>
      <c r="H97" s="2"/>
      <c r="I97" s="2"/>
    </row>
    <row r="98" spans="1:9" x14ac:dyDescent="0.2">
      <c r="A98" s="3" t="s">
        <v>0</v>
      </c>
      <c r="B98" s="2"/>
      <c r="C98" s="2"/>
      <c r="D98" s="2"/>
      <c r="E98" s="2"/>
      <c r="F98" s="2"/>
      <c r="G98" s="2"/>
      <c r="H98" s="2"/>
      <c r="I98" s="2"/>
    </row>
    <row r="99" spans="1:9" x14ac:dyDescent="0.2">
      <c r="I99" s="2"/>
    </row>
    <row r="100" spans="1:9" x14ac:dyDescent="0.2">
      <c r="I100" s="2"/>
    </row>
    <row r="101" spans="1:9" x14ac:dyDescent="0.2">
      <c r="I101" s="2"/>
    </row>
    <row r="102" spans="1:9" x14ac:dyDescent="0.2">
      <c r="I102" s="2"/>
    </row>
    <row r="103" spans="1:9" x14ac:dyDescent="0.2">
      <c r="I103" s="2"/>
    </row>
    <row r="104" spans="1:9" x14ac:dyDescent="0.2">
      <c r="A104" s="2"/>
      <c r="B104" s="2"/>
      <c r="C104" s="2"/>
      <c r="D104" s="2"/>
      <c r="E104" s="2"/>
      <c r="F104" s="2"/>
      <c r="G104" s="2"/>
      <c r="H104" s="2"/>
      <c r="I104" s="2"/>
    </row>
  </sheetData>
  <sheetProtection sheet="1" objects="1" scenarios="1" selectLockedCells="1"/>
  <printOptions horizontalCentered="1"/>
  <pageMargins left="0.75" right="0.75" top="1" bottom="1" header="0.5" footer="0.5"/>
  <pageSetup scale="98" firstPageNumber="8" orientation="portrait" verticalDpi="300" r:id="rId1"/>
  <headerFooter alignWithMargins="0"/>
  <rowBreaks count="1" manualBreakCount="1">
    <brk id="6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FesGrz17</vt:lpstr>
      <vt:lpstr>FesGrz17!\AUTOEXEC</vt:lpstr>
      <vt:lpstr>FesGrz17!\p</vt:lpstr>
      <vt:lpstr>FesGrz17!BTABLE</vt:lpstr>
      <vt:lpstr>FesGrz17!BTABLE1</vt:lpstr>
      <vt:lpstr>FesGrz17!FOOT</vt:lpstr>
      <vt:lpstr>FesGrz17!FOOT1</vt:lpstr>
      <vt:lpstr>FesGrz17!HELP</vt:lpstr>
      <vt:lpstr>FesGrz17!MTABLE</vt:lpstr>
      <vt:lpstr>FesGrz17!Print_Area</vt:lpstr>
      <vt:lpstr>FesGrz17!REF</vt:lpstr>
      <vt:lpstr>FesGrz17!TRAC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Kelley</dc:creator>
  <cp:lastModifiedBy>William Kelley</cp:lastModifiedBy>
  <dcterms:created xsi:type="dcterms:W3CDTF">2017-08-28T15:21:19Z</dcterms:created>
  <dcterms:modified xsi:type="dcterms:W3CDTF">2017-08-28T18:32:54Z</dcterms:modified>
</cp:coreProperties>
</file>