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karlagarcia/Documents/Soluciones verdes/recetas/"/>
    </mc:Choice>
  </mc:AlternateContent>
  <xr:revisionPtr revIDLastSave="0" documentId="10_ncr:8100000_{B3F96AF1-1BFF-3D40-9D3B-1512AD3F907F}" xr6:coauthVersionLast="34" xr6:coauthVersionMax="34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C19" i="1"/>
  <c r="D19" i="1" s="1"/>
  <c r="I18" i="1"/>
  <c r="D18" i="1"/>
  <c r="C18" i="1"/>
  <c r="I17" i="1"/>
  <c r="C17" i="1"/>
  <c r="D17" i="1" s="1"/>
  <c r="I16" i="1"/>
  <c r="I15" i="1"/>
  <c r="I14" i="1"/>
  <c r="I13" i="1"/>
  <c r="C11" i="1"/>
  <c r="D11" i="1" s="1"/>
  <c r="C10" i="1"/>
  <c r="D10" i="1" s="1"/>
  <c r="I9" i="1"/>
  <c r="J9" i="1" s="1"/>
  <c r="C9" i="1"/>
  <c r="D9" i="1" s="1"/>
  <c r="I8" i="1"/>
  <c r="J8" i="1" s="1"/>
  <c r="C8" i="1"/>
  <c r="D8" i="1" s="1"/>
  <c r="I7" i="1"/>
  <c r="J7" i="1" s="1"/>
  <c r="C7" i="1"/>
  <c r="D7" i="1" s="1"/>
  <c r="I6" i="1"/>
  <c r="J6" i="1" s="1"/>
  <c r="I5" i="1"/>
  <c r="J5" i="1" s="1"/>
  <c r="C5" i="1"/>
  <c r="D5" i="1" s="1"/>
  <c r="I4" i="1"/>
  <c r="D4" i="1"/>
  <c r="C4" i="1"/>
  <c r="I3" i="1"/>
  <c r="C3" i="1"/>
  <c r="D3" i="1" s="1"/>
  <c r="C2" i="1"/>
  <c r="D2" i="1" s="1"/>
  <c r="J3" i="1" l="1"/>
</calcChain>
</file>

<file path=xl/sharedStrings.xml><?xml version="1.0" encoding="utf-8"?>
<sst xmlns="http://schemas.openxmlformats.org/spreadsheetml/2006/main" count="90" uniqueCount="57">
  <si>
    <t>Tank 1</t>
  </si>
  <si>
    <t>Input g/L</t>
  </si>
  <si>
    <t>100X g/L</t>
  </si>
  <si>
    <t>Yamazaki Strawberry Nutrient Recipe</t>
  </si>
  <si>
    <t>KNO3</t>
  </si>
  <si>
    <t>Element</t>
  </si>
  <si>
    <t>me/L</t>
  </si>
  <si>
    <t>mg/L</t>
  </si>
  <si>
    <t>Y:1/2 M</t>
  </si>
  <si>
    <t>MgSO4-7H2O</t>
  </si>
  <si>
    <t>NO3-N</t>
  </si>
  <si>
    <t>K2SO4</t>
  </si>
  <si>
    <t>NH4-N</t>
  </si>
  <si>
    <t>--</t>
  </si>
  <si>
    <t>(NH4)2SO4</t>
  </si>
  <si>
    <t>PO4-P</t>
  </si>
  <si>
    <t>Micronutrients</t>
  </si>
  <si>
    <t>mg/l</t>
  </si>
  <si>
    <t>g/L</t>
  </si>
  <si>
    <t>K</t>
  </si>
  <si>
    <t>Na2B4O7-10H2O</t>
  </si>
  <si>
    <t>Ca</t>
  </si>
  <si>
    <t>MnSO4-H2O</t>
  </si>
  <si>
    <t>Mg</t>
  </si>
  <si>
    <t>CuSO4-5H2O</t>
  </si>
  <si>
    <t>SO4-S</t>
  </si>
  <si>
    <t>Na2MoO4-2H2O</t>
  </si>
  <si>
    <t>ZnSO4-7H2O</t>
  </si>
  <si>
    <t>1/2 strength Mjensen recipe</t>
  </si>
  <si>
    <t>Original full mg/L</t>
  </si>
  <si>
    <t>Nitric Acid</t>
  </si>
  <si>
    <t>0.05ml</t>
  </si>
  <si>
    <t>5.0ml</t>
  </si>
  <si>
    <t>mL</t>
  </si>
  <si>
    <t>Phosphoric acid</t>
  </si>
  <si>
    <t>0.04727ml</t>
  </si>
  <si>
    <t>4.73ml</t>
  </si>
  <si>
    <t>Tank 2</t>
  </si>
  <si>
    <t>g/l</t>
  </si>
  <si>
    <t>Ca(NO3)2</t>
  </si>
  <si>
    <t>CaCl2</t>
  </si>
  <si>
    <t>Fe 330 Sprint</t>
  </si>
  <si>
    <t xml:space="preserve">Nitric Acid </t>
  </si>
  <si>
    <t>0.0452 ml</t>
  </si>
  <si>
    <t>4.52 ml</t>
  </si>
  <si>
    <t>Revised Yamazaki</t>
  </si>
  <si>
    <t>This recipe adds 25.5 ppm of Ca, from CaCl2, to supplement Ca in the tap water.</t>
  </si>
  <si>
    <t>Also adds 9.5 ppm of Ca from CaNO3</t>
  </si>
  <si>
    <t>Tap water Ca has ranged from 30 to 50 ppm in the past.</t>
  </si>
  <si>
    <t>This recipe uses the widely published densities of HNO3 (1.41) and H3PO4 (1.685)</t>
  </si>
  <si>
    <t>For the amounts used this results in 20.3 ppm NO3-N and 21.4 ppm P</t>
  </si>
  <si>
    <t>The resulting K is 117.3 ppm</t>
  </si>
  <si>
    <t>Actual for fruit production</t>
  </si>
  <si>
    <t>For runners</t>
  </si>
  <si>
    <t>55-85</t>
  </si>
  <si>
    <t>Cl</t>
  </si>
  <si>
    <t>g for 40-l at 100x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</si>
</sst>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quotePrefix="1"/>
    <xf numFmtId="0" fontId="4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0" fontId="6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7" workbookViewId="0">
      <selection activeCell="G41" sqref="G41"/>
    </sheetView>
  </sheetViews>
  <sheetFormatPr baseColWidth="10" defaultColWidth="8.83203125" defaultRowHeight="15" x14ac:dyDescent="0.2"/>
  <cols>
    <col min="1" max="1" width="19.5" bestFit="1" customWidth="1"/>
    <col min="2" max="2" width="24.5" style="13" customWidth="1"/>
    <col min="3" max="3" width="24.5" customWidth="1"/>
    <col min="4" max="4" width="24.5" style="14" customWidth="1"/>
    <col min="257" max="257" width="19.5" bestFit="1" customWidth="1"/>
    <col min="258" max="260" width="24.5" customWidth="1"/>
    <col min="513" max="513" width="19.5" bestFit="1" customWidth="1"/>
    <col min="514" max="516" width="24.5" customWidth="1"/>
    <col min="769" max="769" width="19.5" bestFit="1" customWidth="1"/>
    <col min="770" max="772" width="24.5" customWidth="1"/>
    <col min="1025" max="1025" width="19.5" bestFit="1" customWidth="1"/>
    <col min="1026" max="1028" width="24.5" customWidth="1"/>
    <col min="1281" max="1281" width="19.5" bestFit="1" customWidth="1"/>
    <col min="1282" max="1284" width="24.5" customWidth="1"/>
    <col min="1537" max="1537" width="19.5" bestFit="1" customWidth="1"/>
    <col min="1538" max="1540" width="24.5" customWidth="1"/>
    <col min="1793" max="1793" width="19.5" bestFit="1" customWidth="1"/>
    <col min="1794" max="1796" width="24.5" customWidth="1"/>
    <col min="2049" max="2049" width="19.5" bestFit="1" customWidth="1"/>
    <col min="2050" max="2052" width="24.5" customWidth="1"/>
    <col min="2305" max="2305" width="19.5" bestFit="1" customWidth="1"/>
    <col min="2306" max="2308" width="24.5" customWidth="1"/>
    <col min="2561" max="2561" width="19.5" bestFit="1" customWidth="1"/>
    <col min="2562" max="2564" width="24.5" customWidth="1"/>
    <col min="2817" max="2817" width="19.5" bestFit="1" customWidth="1"/>
    <col min="2818" max="2820" width="24.5" customWidth="1"/>
    <col min="3073" max="3073" width="19.5" bestFit="1" customWidth="1"/>
    <col min="3074" max="3076" width="24.5" customWidth="1"/>
    <col min="3329" max="3329" width="19.5" bestFit="1" customWidth="1"/>
    <col min="3330" max="3332" width="24.5" customWidth="1"/>
    <col min="3585" max="3585" width="19.5" bestFit="1" customWidth="1"/>
    <col min="3586" max="3588" width="24.5" customWidth="1"/>
    <col min="3841" max="3841" width="19.5" bestFit="1" customWidth="1"/>
    <col min="3842" max="3844" width="24.5" customWidth="1"/>
    <col min="4097" max="4097" width="19.5" bestFit="1" customWidth="1"/>
    <col min="4098" max="4100" width="24.5" customWidth="1"/>
    <col min="4353" max="4353" width="19.5" bestFit="1" customWidth="1"/>
    <col min="4354" max="4356" width="24.5" customWidth="1"/>
    <col min="4609" max="4609" width="19.5" bestFit="1" customWidth="1"/>
    <col min="4610" max="4612" width="24.5" customWidth="1"/>
    <col min="4865" max="4865" width="19.5" bestFit="1" customWidth="1"/>
    <col min="4866" max="4868" width="24.5" customWidth="1"/>
    <col min="5121" max="5121" width="19.5" bestFit="1" customWidth="1"/>
    <col min="5122" max="5124" width="24.5" customWidth="1"/>
    <col min="5377" max="5377" width="19.5" bestFit="1" customWidth="1"/>
    <col min="5378" max="5380" width="24.5" customWidth="1"/>
    <col min="5633" max="5633" width="19.5" bestFit="1" customWidth="1"/>
    <col min="5634" max="5636" width="24.5" customWidth="1"/>
    <col min="5889" max="5889" width="19.5" bestFit="1" customWidth="1"/>
    <col min="5890" max="5892" width="24.5" customWidth="1"/>
    <col min="6145" max="6145" width="19.5" bestFit="1" customWidth="1"/>
    <col min="6146" max="6148" width="24.5" customWidth="1"/>
    <col min="6401" max="6401" width="19.5" bestFit="1" customWidth="1"/>
    <col min="6402" max="6404" width="24.5" customWidth="1"/>
    <col min="6657" max="6657" width="19.5" bestFit="1" customWidth="1"/>
    <col min="6658" max="6660" width="24.5" customWidth="1"/>
    <col min="6913" max="6913" width="19.5" bestFit="1" customWidth="1"/>
    <col min="6914" max="6916" width="24.5" customWidth="1"/>
    <col min="7169" max="7169" width="19.5" bestFit="1" customWidth="1"/>
    <col min="7170" max="7172" width="24.5" customWidth="1"/>
    <col min="7425" max="7425" width="19.5" bestFit="1" customWidth="1"/>
    <col min="7426" max="7428" width="24.5" customWidth="1"/>
    <col min="7681" max="7681" width="19.5" bestFit="1" customWidth="1"/>
    <col min="7682" max="7684" width="24.5" customWidth="1"/>
    <col min="7937" max="7937" width="19.5" bestFit="1" customWidth="1"/>
    <col min="7938" max="7940" width="24.5" customWidth="1"/>
    <col min="8193" max="8193" width="19.5" bestFit="1" customWidth="1"/>
    <col min="8194" max="8196" width="24.5" customWidth="1"/>
    <col min="8449" max="8449" width="19.5" bestFit="1" customWidth="1"/>
    <col min="8450" max="8452" width="24.5" customWidth="1"/>
    <col min="8705" max="8705" width="19.5" bestFit="1" customWidth="1"/>
    <col min="8706" max="8708" width="24.5" customWidth="1"/>
    <col min="8961" max="8961" width="19.5" bestFit="1" customWidth="1"/>
    <col min="8962" max="8964" width="24.5" customWidth="1"/>
    <col min="9217" max="9217" width="19.5" bestFit="1" customWidth="1"/>
    <col min="9218" max="9220" width="24.5" customWidth="1"/>
    <col min="9473" max="9473" width="19.5" bestFit="1" customWidth="1"/>
    <col min="9474" max="9476" width="24.5" customWidth="1"/>
    <col min="9729" max="9729" width="19.5" bestFit="1" customWidth="1"/>
    <col min="9730" max="9732" width="24.5" customWidth="1"/>
    <col min="9985" max="9985" width="19.5" bestFit="1" customWidth="1"/>
    <col min="9986" max="9988" width="24.5" customWidth="1"/>
    <col min="10241" max="10241" width="19.5" bestFit="1" customWidth="1"/>
    <col min="10242" max="10244" width="24.5" customWidth="1"/>
    <col min="10497" max="10497" width="19.5" bestFit="1" customWidth="1"/>
    <col min="10498" max="10500" width="24.5" customWidth="1"/>
    <col min="10753" max="10753" width="19.5" bestFit="1" customWidth="1"/>
    <col min="10754" max="10756" width="24.5" customWidth="1"/>
    <col min="11009" max="11009" width="19.5" bestFit="1" customWidth="1"/>
    <col min="11010" max="11012" width="24.5" customWidth="1"/>
    <col min="11265" max="11265" width="19.5" bestFit="1" customWidth="1"/>
    <col min="11266" max="11268" width="24.5" customWidth="1"/>
    <col min="11521" max="11521" width="19.5" bestFit="1" customWidth="1"/>
    <col min="11522" max="11524" width="24.5" customWidth="1"/>
    <col min="11777" max="11777" width="19.5" bestFit="1" customWidth="1"/>
    <col min="11778" max="11780" width="24.5" customWidth="1"/>
    <col min="12033" max="12033" width="19.5" bestFit="1" customWidth="1"/>
    <col min="12034" max="12036" width="24.5" customWidth="1"/>
    <col min="12289" max="12289" width="19.5" bestFit="1" customWidth="1"/>
    <col min="12290" max="12292" width="24.5" customWidth="1"/>
    <col min="12545" max="12545" width="19.5" bestFit="1" customWidth="1"/>
    <col min="12546" max="12548" width="24.5" customWidth="1"/>
    <col min="12801" max="12801" width="19.5" bestFit="1" customWidth="1"/>
    <col min="12802" max="12804" width="24.5" customWidth="1"/>
    <col min="13057" max="13057" width="19.5" bestFit="1" customWidth="1"/>
    <col min="13058" max="13060" width="24.5" customWidth="1"/>
    <col min="13313" max="13313" width="19.5" bestFit="1" customWidth="1"/>
    <col min="13314" max="13316" width="24.5" customWidth="1"/>
    <col min="13569" max="13569" width="19.5" bestFit="1" customWidth="1"/>
    <col min="13570" max="13572" width="24.5" customWidth="1"/>
    <col min="13825" max="13825" width="19.5" bestFit="1" customWidth="1"/>
    <col min="13826" max="13828" width="24.5" customWidth="1"/>
    <col min="14081" max="14081" width="19.5" bestFit="1" customWidth="1"/>
    <col min="14082" max="14084" width="24.5" customWidth="1"/>
    <col min="14337" max="14337" width="19.5" bestFit="1" customWidth="1"/>
    <col min="14338" max="14340" width="24.5" customWidth="1"/>
    <col min="14593" max="14593" width="19.5" bestFit="1" customWidth="1"/>
    <col min="14594" max="14596" width="24.5" customWidth="1"/>
    <col min="14849" max="14849" width="19.5" bestFit="1" customWidth="1"/>
    <col min="14850" max="14852" width="24.5" customWidth="1"/>
    <col min="15105" max="15105" width="19.5" bestFit="1" customWidth="1"/>
    <col min="15106" max="15108" width="24.5" customWidth="1"/>
    <col min="15361" max="15361" width="19.5" bestFit="1" customWidth="1"/>
    <col min="15362" max="15364" width="24.5" customWidth="1"/>
    <col min="15617" max="15617" width="19.5" bestFit="1" customWidth="1"/>
    <col min="15618" max="15620" width="24.5" customWidth="1"/>
    <col min="15873" max="15873" width="19.5" bestFit="1" customWidth="1"/>
    <col min="15874" max="15876" width="24.5" customWidth="1"/>
    <col min="16129" max="16129" width="19.5" bestFit="1" customWidth="1"/>
    <col min="16130" max="16132" width="24.5" customWidth="1"/>
  </cols>
  <sheetData>
    <row r="1" spans="1:10" ht="16" x14ac:dyDescent="0.2">
      <c r="A1" s="17" t="s">
        <v>0</v>
      </c>
      <c r="B1" s="18" t="s">
        <v>1</v>
      </c>
      <c r="C1" s="1" t="s">
        <v>2</v>
      </c>
      <c r="D1" s="1" t="s">
        <v>56</v>
      </c>
      <c r="E1" s="2"/>
      <c r="G1" t="s">
        <v>3</v>
      </c>
    </row>
    <row r="2" spans="1:10" ht="16" x14ac:dyDescent="0.2">
      <c r="A2" s="19" t="s">
        <v>4</v>
      </c>
      <c r="B2" s="20">
        <v>0.3755</v>
      </c>
      <c r="C2" s="3">
        <f t="shared" ref="C2:C5" si="0">B2*100</f>
        <v>37.549999999999997</v>
      </c>
      <c r="D2" s="4">
        <f>C2*40</f>
        <v>1502</v>
      </c>
      <c r="E2" s="5"/>
      <c r="G2" t="s">
        <v>5</v>
      </c>
      <c r="H2" t="s">
        <v>6</v>
      </c>
      <c r="I2" t="s">
        <v>7</v>
      </c>
      <c r="J2" t="s">
        <v>8</v>
      </c>
    </row>
    <row r="3" spans="1:10" ht="16" x14ac:dyDescent="0.2">
      <c r="A3" s="19" t="s">
        <v>9</v>
      </c>
      <c r="B3" s="20">
        <v>0.12379999999999999</v>
      </c>
      <c r="C3" s="3">
        <f t="shared" si="0"/>
        <v>12.379999999999999</v>
      </c>
      <c r="D3" s="4">
        <f t="shared" ref="D3:D5" si="1">C3*40</f>
        <v>495.19999999999993</v>
      </c>
      <c r="E3" s="5"/>
      <c r="G3" t="s">
        <v>10</v>
      </c>
      <c r="H3">
        <v>5</v>
      </c>
      <c r="I3">
        <f>H3*14</f>
        <v>70</v>
      </c>
      <c r="J3">
        <f>I3/I13</f>
        <v>0.73684210526315785</v>
      </c>
    </row>
    <row r="4" spans="1:10" ht="16" x14ac:dyDescent="0.2">
      <c r="A4" s="19" t="s">
        <v>11</v>
      </c>
      <c r="B4" s="20">
        <v>0</v>
      </c>
      <c r="C4" s="3">
        <f t="shared" si="0"/>
        <v>0</v>
      </c>
      <c r="D4" s="4">
        <f t="shared" si="1"/>
        <v>0</v>
      </c>
      <c r="E4" s="5"/>
      <c r="G4" t="s">
        <v>12</v>
      </c>
      <c r="H4">
        <v>0.5</v>
      </c>
      <c r="I4">
        <f>H4*14</f>
        <v>7</v>
      </c>
      <c r="J4" s="6" t="s">
        <v>13</v>
      </c>
    </row>
    <row r="5" spans="1:10" ht="16" x14ac:dyDescent="0.2">
      <c r="A5" s="19" t="s">
        <v>14</v>
      </c>
      <c r="B5" s="20">
        <v>9.5200000000000007E-2</v>
      </c>
      <c r="C5" s="3">
        <f t="shared" si="0"/>
        <v>9.5200000000000014</v>
      </c>
      <c r="D5" s="4">
        <f t="shared" si="1"/>
        <v>380.80000000000007</v>
      </c>
      <c r="E5" s="5"/>
      <c r="G5" t="s">
        <v>15</v>
      </c>
      <c r="H5">
        <v>1.5</v>
      </c>
      <c r="I5">
        <f>H5*10.3</f>
        <v>15.450000000000001</v>
      </c>
      <c r="J5">
        <f>I5/I15</f>
        <v>0.6574468085106383</v>
      </c>
    </row>
    <row r="6" spans="1:10" ht="16" x14ac:dyDescent="0.2">
      <c r="A6" s="21" t="s">
        <v>16</v>
      </c>
      <c r="B6" s="22" t="s">
        <v>17</v>
      </c>
      <c r="C6" s="7" t="s">
        <v>18</v>
      </c>
      <c r="D6" s="7"/>
      <c r="E6" s="5"/>
      <c r="G6" t="s">
        <v>19</v>
      </c>
      <c r="H6">
        <v>3</v>
      </c>
      <c r="I6">
        <f>H6*39.1</f>
        <v>117.30000000000001</v>
      </c>
      <c r="J6">
        <f>I6/I16</f>
        <v>0.67028571428571437</v>
      </c>
    </row>
    <row r="7" spans="1:10" ht="16" x14ac:dyDescent="0.2">
      <c r="A7" s="19" t="s">
        <v>20</v>
      </c>
      <c r="B7" s="20">
        <v>3</v>
      </c>
      <c r="C7" s="3">
        <f>B7/10</f>
        <v>0.3</v>
      </c>
      <c r="D7" s="4">
        <f>C7*40</f>
        <v>12</v>
      </c>
      <c r="E7" s="5"/>
      <c r="G7" t="s">
        <v>21</v>
      </c>
      <c r="H7">
        <v>2</v>
      </c>
      <c r="I7">
        <f>H7*20</f>
        <v>40</v>
      </c>
      <c r="J7">
        <f>I7/I17</f>
        <v>0.4</v>
      </c>
    </row>
    <row r="8" spans="1:10" ht="16" x14ac:dyDescent="0.2">
      <c r="A8" s="19" t="s">
        <v>22</v>
      </c>
      <c r="B8" s="20">
        <v>1.69</v>
      </c>
      <c r="C8" s="3">
        <f>B8/10</f>
        <v>0.16899999999999998</v>
      </c>
      <c r="D8" s="4">
        <f t="shared" ref="D8:D11" si="2">C8*40</f>
        <v>6.76</v>
      </c>
      <c r="E8" s="5"/>
      <c r="G8" t="s">
        <v>23</v>
      </c>
      <c r="H8">
        <v>1</v>
      </c>
      <c r="I8">
        <f>H8*12.2</f>
        <v>12.2</v>
      </c>
      <c r="J8">
        <f>I8/I18</f>
        <v>0.40666666666666662</v>
      </c>
    </row>
    <row r="9" spans="1:10" ht="16" x14ac:dyDescent="0.2">
      <c r="A9" s="19" t="s">
        <v>24</v>
      </c>
      <c r="B9" s="20">
        <v>0.19500000000000001</v>
      </c>
      <c r="C9" s="3">
        <f>B9/10</f>
        <v>1.95E-2</v>
      </c>
      <c r="D9" s="4">
        <f t="shared" si="2"/>
        <v>0.78</v>
      </c>
      <c r="E9" s="5"/>
      <c r="G9" t="s">
        <v>25</v>
      </c>
      <c r="H9">
        <v>1</v>
      </c>
      <c r="I9">
        <f>H9*16</f>
        <v>16</v>
      </c>
      <c r="J9">
        <f>I9/I19</f>
        <v>0.27586206896551724</v>
      </c>
    </row>
    <row r="10" spans="1:10" ht="16" x14ac:dyDescent="0.2">
      <c r="A10" s="19" t="s">
        <v>26</v>
      </c>
      <c r="B10" s="20">
        <v>0.125</v>
      </c>
      <c r="C10" s="3">
        <f>B10/10</f>
        <v>1.2500000000000001E-2</v>
      </c>
      <c r="D10" s="4">
        <f t="shared" si="2"/>
        <v>0.5</v>
      </c>
      <c r="E10" s="5"/>
    </row>
    <row r="11" spans="1:10" ht="16" x14ac:dyDescent="0.2">
      <c r="A11" s="19" t="s">
        <v>27</v>
      </c>
      <c r="B11" s="20">
        <v>1.45</v>
      </c>
      <c r="C11" s="3">
        <f>B11/10</f>
        <v>0.14499999999999999</v>
      </c>
      <c r="D11" s="4">
        <f t="shared" si="2"/>
        <v>5.8</v>
      </c>
      <c r="E11" s="5"/>
      <c r="G11" t="s">
        <v>28</v>
      </c>
    </row>
    <row r="12" spans="1:10" ht="16" x14ac:dyDescent="0.2">
      <c r="A12" s="19"/>
      <c r="B12" s="20"/>
      <c r="C12" s="3"/>
      <c r="D12" s="4"/>
      <c r="E12" s="5"/>
      <c r="G12" t="s">
        <v>5</v>
      </c>
      <c r="H12" t="s">
        <v>6</v>
      </c>
      <c r="I12" t="s">
        <v>7</v>
      </c>
      <c r="J12" t="s">
        <v>29</v>
      </c>
    </row>
    <row r="13" spans="1:10" ht="16" x14ac:dyDescent="0.2">
      <c r="A13" s="19" t="s">
        <v>30</v>
      </c>
      <c r="B13" s="23" t="s">
        <v>31</v>
      </c>
      <c r="C13" s="3" t="s">
        <v>32</v>
      </c>
      <c r="D13" s="4">
        <v>200</v>
      </c>
      <c r="E13" s="5" t="s">
        <v>33</v>
      </c>
      <c r="G13" t="s">
        <v>10</v>
      </c>
      <c r="I13">
        <f>J13/2</f>
        <v>95</v>
      </c>
      <c r="J13">
        <v>190</v>
      </c>
    </row>
    <row r="14" spans="1:10" ht="17" thickBot="1" x14ac:dyDescent="0.25">
      <c r="A14" s="24" t="s">
        <v>34</v>
      </c>
      <c r="B14" s="25" t="s">
        <v>35</v>
      </c>
      <c r="C14" s="8" t="s">
        <v>36</v>
      </c>
      <c r="D14" s="9">
        <v>190</v>
      </c>
      <c r="E14" s="10" t="s">
        <v>33</v>
      </c>
      <c r="G14" t="s">
        <v>12</v>
      </c>
      <c r="I14">
        <f t="shared" ref="I14:I19" si="3">J14/2</f>
        <v>0</v>
      </c>
      <c r="J14">
        <v>0</v>
      </c>
    </row>
    <row r="15" spans="1:10" ht="17" thickBot="1" x14ac:dyDescent="0.25">
      <c r="A15" s="26"/>
      <c r="B15" s="27"/>
      <c r="C15" s="11"/>
      <c r="D15" s="12"/>
      <c r="G15" t="s">
        <v>15</v>
      </c>
      <c r="I15">
        <f t="shared" si="3"/>
        <v>23.5</v>
      </c>
      <c r="J15">
        <v>47</v>
      </c>
    </row>
    <row r="16" spans="1:10" ht="16" x14ac:dyDescent="0.2">
      <c r="A16" s="17" t="s">
        <v>37</v>
      </c>
      <c r="B16" s="18" t="s">
        <v>38</v>
      </c>
      <c r="C16" s="1" t="s">
        <v>38</v>
      </c>
      <c r="D16" s="1" t="s">
        <v>56</v>
      </c>
      <c r="E16" s="2"/>
      <c r="G16" t="s">
        <v>19</v>
      </c>
      <c r="I16">
        <f t="shared" si="3"/>
        <v>175</v>
      </c>
      <c r="J16">
        <v>350</v>
      </c>
    </row>
    <row r="17" spans="1:10" ht="16" x14ac:dyDescent="0.2">
      <c r="A17" s="19" t="s">
        <v>39</v>
      </c>
      <c r="B17" s="23">
        <v>0.05</v>
      </c>
      <c r="C17" s="3">
        <f t="shared" ref="C17:C19" si="4">B17*100</f>
        <v>5</v>
      </c>
      <c r="D17" s="4">
        <f>C17*40</f>
        <v>200</v>
      </c>
      <c r="E17" s="5"/>
      <c r="G17" t="s">
        <v>21</v>
      </c>
      <c r="I17">
        <f t="shared" si="3"/>
        <v>100</v>
      </c>
      <c r="J17">
        <v>200</v>
      </c>
    </row>
    <row r="18" spans="1:10" ht="16" x14ac:dyDescent="0.2">
      <c r="A18" s="19" t="s">
        <v>40</v>
      </c>
      <c r="B18" s="23">
        <v>7.5999999999999998E-2</v>
      </c>
      <c r="C18" s="3">
        <f t="shared" si="4"/>
        <v>7.6</v>
      </c>
      <c r="D18" s="4">
        <f t="shared" ref="D18:D19" si="5">C18*40</f>
        <v>304</v>
      </c>
      <c r="E18" s="5"/>
      <c r="G18" t="s">
        <v>23</v>
      </c>
      <c r="I18">
        <f t="shared" si="3"/>
        <v>30</v>
      </c>
      <c r="J18">
        <v>60</v>
      </c>
    </row>
    <row r="19" spans="1:10" ht="16" x14ac:dyDescent="0.2">
      <c r="A19" s="19" t="s">
        <v>41</v>
      </c>
      <c r="B19" s="23">
        <v>0.02</v>
      </c>
      <c r="C19" s="3">
        <f t="shared" si="4"/>
        <v>2</v>
      </c>
      <c r="D19" s="4">
        <f t="shared" si="5"/>
        <v>80</v>
      </c>
      <c r="E19" s="5"/>
      <c r="G19" t="s">
        <v>25</v>
      </c>
      <c r="I19">
        <f t="shared" si="3"/>
        <v>58</v>
      </c>
      <c r="J19">
        <v>116</v>
      </c>
    </row>
    <row r="20" spans="1:10" ht="16" x14ac:dyDescent="0.2">
      <c r="A20" s="19"/>
      <c r="B20" s="23"/>
      <c r="C20" s="3"/>
      <c r="D20" s="4"/>
      <c r="E20" s="5"/>
    </row>
    <row r="21" spans="1:10" ht="17" thickBot="1" x14ac:dyDescent="0.25">
      <c r="A21" s="24" t="s">
        <v>42</v>
      </c>
      <c r="B21" s="25" t="s">
        <v>43</v>
      </c>
      <c r="C21" s="8" t="s">
        <v>44</v>
      </c>
      <c r="D21" s="9">
        <v>180</v>
      </c>
      <c r="E21" s="10" t="s">
        <v>33</v>
      </c>
      <c r="G21" t="s">
        <v>45</v>
      </c>
    </row>
    <row r="22" spans="1:10" x14ac:dyDescent="0.2">
      <c r="G22" t="s">
        <v>10</v>
      </c>
      <c r="I22">
        <v>61.6</v>
      </c>
    </row>
    <row r="23" spans="1:10" ht="16" x14ac:dyDescent="0.2">
      <c r="A23" s="15" t="s">
        <v>46</v>
      </c>
      <c r="G23" t="s">
        <v>12</v>
      </c>
      <c r="I23">
        <v>15.4</v>
      </c>
    </row>
    <row r="24" spans="1:10" ht="16" x14ac:dyDescent="0.2">
      <c r="A24" s="15" t="s">
        <v>47</v>
      </c>
      <c r="G24" t="s">
        <v>15</v>
      </c>
      <c r="I24">
        <v>15.450000000000001</v>
      </c>
    </row>
    <row r="25" spans="1:10" ht="16" x14ac:dyDescent="0.2">
      <c r="A25" s="15" t="s">
        <v>48</v>
      </c>
      <c r="G25" t="s">
        <v>19</v>
      </c>
      <c r="I25">
        <v>117.30000000000001</v>
      </c>
    </row>
    <row r="26" spans="1:10" ht="16" x14ac:dyDescent="0.2">
      <c r="A26" s="15"/>
      <c r="G26" t="s">
        <v>21</v>
      </c>
      <c r="I26">
        <v>40</v>
      </c>
    </row>
    <row r="27" spans="1:10" ht="16" x14ac:dyDescent="0.2">
      <c r="A27" s="15" t="s">
        <v>49</v>
      </c>
      <c r="G27" t="s">
        <v>23</v>
      </c>
      <c r="I27">
        <v>12.2</v>
      </c>
    </row>
    <row r="28" spans="1:10" ht="16" x14ac:dyDescent="0.2">
      <c r="A28" s="15" t="s">
        <v>50</v>
      </c>
      <c r="G28" t="s">
        <v>25</v>
      </c>
      <c r="I28">
        <v>16</v>
      </c>
    </row>
    <row r="29" spans="1:10" ht="16" x14ac:dyDescent="0.2">
      <c r="A29" s="15" t="s">
        <v>51</v>
      </c>
    </row>
    <row r="32" spans="1:10" x14ac:dyDescent="0.2">
      <c r="A32" t="s">
        <v>3</v>
      </c>
      <c r="B32"/>
      <c r="C32" s="16" t="s">
        <v>52</v>
      </c>
      <c r="D32" s="16" t="s">
        <v>53</v>
      </c>
    </row>
    <row r="33" spans="1:4" x14ac:dyDescent="0.2">
      <c r="A33" s="28" t="s">
        <v>5</v>
      </c>
      <c r="C33" s="16" t="s">
        <v>7</v>
      </c>
      <c r="D33" s="29" t="s">
        <v>7</v>
      </c>
    </row>
    <row r="34" spans="1:4" x14ac:dyDescent="0.2">
      <c r="A34" s="28" t="s">
        <v>10</v>
      </c>
      <c r="C34" s="16">
        <v>70</v>
      </c>
      <c r="D34" s="29">
        <v>80</v>
      </c>
    </row>
    <row r="35" spans="1:4" x14ac:dyDescent="0.2">
      <c r="A35" s="28" t="s">
        <v>12</v>
      </c>
      <c r="C35" s="16">
        <v>7</v>
      </c>
      <c r="D35" s="29">
        <v>20</v>
      </c>
    </row>
    <row r="36" spans="1:4" x14ac:dyDescent="0.2">
      <c r="A36" s="28" t="s">
        <v>15</v>
      </c>
      <c r="C36" s="16">
        <v>21.4</v>
      </c>
      <c r="D36" s="29">
        <v>21.4</v>
      </c>
    </row>
    <row r="37" spans="1:4" x14ac:dyDescent="0.2">
      <c r="A37" s="28" t="s">
        <v>19</v>
      </c>
      <c r="C37" s="16">
        <v>117.3</v>
      </c>
      <c r="D37" s="29">
        <v>145.19999999999999</v>
      </c>
    </row>
    <row r="38" spans="1:4" x14ac:dyDescent="0.2">
      <c r="A38" s="28" t="s">
        <v>21</v>
      </c>
      <c r="C38" s="16" t="s">
        <v>54</v>
      </c>
      <c r="D38" s="29" t="s">
        <v>54</v>
      </c>
    </row>
    <row r="39" spans="1:4" x14ac:dyDescent="0.2">
      <c r="A39" s="28" t="s">
        <v>23</v>
      </c>
      <c r="C39" s="16">
        <v>12.2</v>
      </c>
      <c r="D39" s="29">
        <v>12.2</v>
      </c>
    </row>
    <row r="40" spans="1:4" x14ac:dyDescent="0.2">
      <c r="A40" s="28" t="s">
        <v>25</v>
      </c>
      <c r="C40" s="16">
        <v>16.100000000000001</v>
      </c>
      <c r="D40" s="29">
        <v>39</v>
      </c>
    </row>
    <row r="41" spans="1:4" x14ac:dyDescent="0.2">
      <c r="A41" s="28" t="s">
        <v>55</v>
      </c>
      <c r="C41" s="16">
        <v>45.1</v>
      </c>
      <c r="D41" s="29">
        <v>45.1</v>
      </c>
    </row>
    <row r="42" spans="1:4" x14ac:dyDescent="0.2">
      <c r="C42" s="13"/>
      <c r="D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Kroggel</dc:creator>
  <cp:lastModifiedBy>Karla Garcia</cp:lastModifiedBy>
  <dcterms:created xsi:type="dcterms:W3CDTF">2015-10-05T19:55:42Z</dcterms:created>
  <dcterms:modified xsi:type="dcterms:W3CDTF">2018-11-30T16:27:41Z</dcterms:modified>
</cp:coreProperties>
</file>