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8"/>
  <workbookPr/>
  <mc:AlternateContent xmlns:mc="http://schemas.openxmlformats.org/markup-compatibility/2006">
    <mc:Choice Requires="x15">
      <x15ac:absPath xmlns:x15ac="http://schemas.microsoft.com/office/spreadsheetml/2010/11/ac" url="/Users/bennethphelps/Library/CloudStorage/Dropbox-TheCarrotProject/Development/USDA NIFA NESARE/Professional Development/ENE25-194 | 2025 - 2027 | Alliance | Financials &amp; Resiliency/Reporting/Grant Work Products/"/>
    </mc:Choice>
  </mc:AlternateContent>
  <xr:revisionPtr revIDLastSave="0" documentId="8_{DB119989-3025-8340-8415-E0CC51C5BDEF}" xr6:coauthVersionLast="47" xr6:coauthVersionMax="47" xr10:uidLastSave="{00000000-0000-0000-0000-000000000000}"/>
  <bookViews>
    <workbookView xWindow="2040" yWindow="740" windowWidth="25320" windowHeight="16980" xr2:uid="{00000000-000D-0000-FFFF-FFFF00000000}"/>
  </bookViews>
  <sheets>
    <sheet name="Results" sheetId="4" r:id="rId1"/>
    <sheet name="Raw Responses" sheetId="1" r:id="rId2"/>
    <sheet name="Analysis" sheetId="3" r:id="rId3"/>
    <sheet name="Codebook" sheetId="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2" i="4" l="1"/>
  <c r="D120" i="4"/>
  <c r="D118" i="4"/>
  <c r="D116" i="4"/>
  <c r="D110" i="4"/>
  <c r="D108" i="4"/>
  <c r="D106" i="4"/>
  <c r="D104" i="4"/>
  <c r="D102" i="4"/>
  <c r="D100" i="4"/>
  <c r="D98" i="4"/>
  <c r="D96" i="4"/>
  <c r="D94" i="4"/>
  <c r="E88" i="4"/>
  <c r="D88" i="4"/>
  <c r="E86" i="4"/>
  <c r="D86" i="4"/>
  <c r="E84" i="4"/>
  <c r="D84" i="4"/>
  <c r="E82" i="4"/>
  <c r="D82" i="4"/>
  <c r="E80" i="4"/>
  <c r="D80" i="4"/>
  <c r="E78" i="4"/>
  <c r="D78" i="4"/>
  <c r="E72" i="4"/>
  <c r="D72" i="4"/>
  <c r="E70" i="4"/>
  <c r="D70" i="4"/>
  <c r="E68" i="4"/>
  <c r="D68" i="4"/>
  <c r="E66" i="4"/>
  <c r="D66" i="4"/>
  <c r="E64" i="4"/>
  <c r="D64" i="4"/>
  <c r="E58" i="4"/>
  <c r="D58" i="4"/>
  <c r="E56" i="4"/>
  <c r="D56" i="4"/>
  <c r="E54" i="4"/>
  <c r="D54" i="4"/>
  <c r="E52" i="4"/>
  <c r="D52" i="4"/>
  <c r="E50" i="4"/>
  <c r="D50" i="4"/>
  <c r="E44" i="4"/>
  <c r="D44" i="4"/>
  <c r="E42" i="4"/>
  <c r="D42" i="4"/>
  <c r="E40" i="4"/>
  <c r="D40" i="4"/>
  <c r="E38" i="4"/>
  <c r="D38" i="4"/>
  <c r="E36" i="4"/>
  <c r="D36" i="4"/>
  <c r="E34" i="4"/>
  <c r="D34" i="4"/>
  <c r="E28" i="4"/>
  <c r="D28" i="4"/>
  <c r="E26" i="4"/>
  <c r="D26" i="4"/>
  <c r="E24" i="4"/>
  <c r="D24" i="4"/>
  <c r="E22" i="4"/>
  <c r="D22" i="4"/>
  <c r="E20" i="4"/>
  <c r="D20" i="4"/>
  <c r="E14" i="4"/>
  <c r="D14" i="4"/>
  <c r="E12" i="4"/>
  <c r="D12" i="4"/>
  <c r="E10" i="4"/>
  <c r="D10" i="4"/>
  <c r="E8" i="4"/>
  <c r="D8" i="4"/>
  <c r="E6" i="4"/>
  <c r="D6" i="4"/>
  <c r="B11" i="3"/>
  <c r="BC32" i="1"/>
  <c r="BC31" i="1"/>
  <c r="BC30" i="1"/>
  <c r="BC29" i="1"/>
  <c r="AU29" i="1"/>
  <c r="AT29" i="1"/>
  <c r="AS29" i="1"/>
  <c r="AR29" i="1"/>
  <c r="AQ29" i="1"/>
  <c r="AO29" i="1"/>
  <c r="AN29" i="1"/>
  <c r="AM29" i="1"/>
  <c r="AL29" i="1"/>
  <c r="AK29" i="1"/>
  <c r="V29" i="1"/>
  <c r="U29" i="1"/>
  <c r="T29" i="1"/>
  <c r="S29" i="1"/>
  <c r="R29" i="1"/>
  <c r="P29" i="1"/>
  <c r="O29" i="1"/>
  <c r="N29" i="1"/>
  <c r="M29" i="1"/>
  <c r="L29" i="1"/>
  <c r="BB28" i="1"/>
  <c r="AV28" i="1"/>
  <c r="AP28" i="1"/>
  <c r="AI28" i="1"/>
  <c r="AJ28" i="1" s="1"/>
  <c r="AH28" i="1"/>
  <c r="AD28" i="1"/>
  <c r="AE28" i="1" s="1"/>
  <c r="AC28" i="1"/>
  <c r="AW28" i="1" s="1"/>
  <c r="W28" i="1"/>
  <c r="Q28" i="1"/>
  <c r="J28" i="1"/>
  <c r="K28" i="1" s="1"/>
  <c r="I28" i="1"/>
  <c r="F28" i="1"/>
  <c r="E28" i="1"/>
  <c r="Y28" i="1" s="1"/>
  <c r="D28" i="1"/>
  <c r="X28" i="1" s="1"/>
  <c r="BB27" i="1"/>
  <c r="AV27" i="1"/>
  <c r="AP27" i="1"/>
  <c r="AI27" i="1"/>
  <c r="AH27" i="1"/>
  <c r="AJ27" i="1" s="1"/>
  <c r="AE27" i="1"/>
  <c r="AD27" i="1"/>
  <c r="AX27" i="1" s="1"/>
  <c r="AC27" i="1"/>
  <c r="AW27" i="1" s="1"/>
  <c r="W27" i="1"/>
  <c r="Q27" i="1"/>
  <c r="K27" i="1"/>
  <c r="J27" i="1"/>
  <c r="I27" i="1"/>
  <c r="E27" i="1"/>
  <c r="F27" i="1" s="1"/>
  <c r="D27" i="1"/>
  <c r="X27" i="1" s="1"/>
  <c r="BB26" i="1"/>
  <c r="AV26" i="1"/>
  <c r="AP26" i="1"/>
  <c r="AJ26" i="1"/>
  <c r="AI26" i="1"/>
  <c r="AH26" i="1"/>
  <c r="AD26" i="1"/>
  <c r="AX26" i="1" s="1"/>
  <c r="AC26" i="1"/>
  <c r="AW26" i="1" s="1"/>
  <c r="W26" i="1"/>
  <c r="Q26" i="1"/>
  <c r="J26" i="1"/>
  <c r="K26" i="1" s="1"/>
  <c r="I26" i="1"/>
  <c r="E26" i="1"/>
  <c r="Y26" i="1" s="1"/>
  <c r="D26" i="1"/>
  <c r="F26" i="1" s="1"/>
  <c r="BB25" i="1"/>
  <c r="AV25" i="1"/>
  <c r="AP25" i="1"/>
  <c r="AI25" i="1"/>
  <c r="AJ25" i="1" s="1"/>
  <c r="AH25" i="1"/>
  <c r="AD25" i="1"/>
  <c r="AE25" i="1" s="1"/>
  <c r="AC25" i="1"/>
  <c r="AW25" i="1" s="1"/>
  <c r="W25" i="1"/>
  <c r="Q25" i="1"/>
  <c r="J25" i="1"/>
  <c r="K25" i="1" s="1"/>
  <c r="I25" i="1"/>
  <c r="F25" i="1"/>
  <c r="E25" i="1"/>
  <c r="Y25" i="1" s="1"/>
  <c r="D25" i="1"/>
  <c r="X25" i="1" s="1"/>
  <c r="BB24" i="1"/>
  <c r="AV24" i="1"/>
  <c r="AP24" i="1"/>
  <c r="AI24" i="1"/>
  <c r="AH24" i="1"/>
  <c r="AJ24" i="1" s="1"/>
  <c r="AE24" i="1"/>
  <c r="AD24" i="1"/>
  <c r="AX24" i="1" s="1"/>
  <c r="AC24" i="1"/>
  <c r="AW24" i="1" s="1"/>
  <c r="W24" i="1"/>
  <c r="Q24" i="1"/>
  <c r="K24" i="1"/>
  <c r="J24" i="1"/>
  <c r="I24" i="1"/>
  <c r="F24" i="1"/>
  <c r="E24" i="1"/>
  <c r="Y24" i="1" s="1"/>
  <c r="D24" i="1"/>
  <c r="X24" i="1" s="1"/>
  <c r="BB23" i="1"/>
  <c r="AV23" i="1"/>
  <c r="AP23" i="1"/>
  <c r="AJ23" i="1"/>
  <c r="AI23" i="1"/>
  <c r="AH23" i="1"/>
  <c r="AE23" i="1"/>
  <c r="AD23" i="1"/>
  <c r="AX23" i="1" s="1"/>
  <c r="AC23" i="1"/>
  <c r="AW23" i="1" s="1"/>
  <c r="W23" i="1"/>
  <c r="Q23" i="1"/>
  <c r="K23" i="1"/>
  <c r="J23" i="1"/>
  <c r="I23" i="1"/>
  <c r="E23" i="1"/>
  <c r="Y23" i="1" s="1"/>
  <c r="D23" i="1"/>
  <c r="X23" i="1" s="1"/>
  <c r="BB22" i="1"/>
  <c r="AV22" i="1"/>
  <c r="AP22" i="1"/>
  <c r="AJ22" i="1"/>
  <c r="AI22" i="1"/>
  <c r="AH22" i="1"/>
  <c r="AD22" i="1"/>
  <c r="AE22" i="1" s="1"/>
  <c r="AC22" i="1"/>
  <c r="AW22" i="1" s="1"/>
  <c r="W22" i="1"/>
  <c r="Q22" i="1"/>
  <c r="J22" i="1"/>
  <c r="K22" i="1" s="1"/>
  <c r="I22" i="1"/>
  <c r="E22" i="1"/>
  <c r="F22" i="1" s="1"/>
  <c r="D22" i="1"/>
  <c r="X22" i="1" s="1"/>
  <c r="BB21" i="1"/>
  <c r="AV21" i="1"/>
  <c r="AP21" i="1"/>
  <c r="AI21" i="1"/>
  <c r="AJ21" i="1" s="1"/>
  <c r="AH21" i="1"/>
  <c r="AD21" i="1"/>
  <c r="AX21" i="1" s="1"/>
  <c r="AC21" i="1"/>
  <c r="AE21" i="1" s="1"/>
  <c r="W21" i="1"/>
  <c r="Q21" i="1"/>
  <c r="J21" i="1"/>
  <c r="I21" i="1"/>
  <c r="K21" i="1" s="1"/>
  <c r="F21" i="1"/>
  <c r="E21" i="1"/>
  <c r="Y21" i="1" s="1"/>
  <c r="D21" i="1"/>
  <c r="X21" i="1" s="1"/>
  <c r="BB20" i="1"/>
  <c r="AV20" i="1"/>
  <c r="AP20" i="1"/>
  <c r="AI20" i="1"/>
  <c r="AJ20" i="1" s="1"/>
  <c r="AH20" i="1"/>
  <c r="AE20" i="1"/>
  <c r="AD20" i="1"/>
  <c r="AX20" i="1" s="1"/>
  <c r="AC20" i="1"/>
  <c r="AW20" i="1" s="1"/>
  <c r="W20" i="1"/>
  <c r="Q20" i="1"/>
  <c r="K20" i="1"/>
  <c r="J20" i="1"/>
  <c r="I20" i="1"/>
  <c r="F20" i="1"/>
  <c r="E20" i="1"/>
  <c r="Y20" i="1" s="1"/>
  <c r="D20" i="1"/>
  <c r="X20" i="1" s="1"/>
  <c r="BB19" i="1"/>
  <c r="AV19" i="1"/>
  <c r="AP19" i="1"/>
  <c r="AJ19" i="1"/>
  <c r="AI19" i="1"/>
  <c r="AH19" i="1"/>
  <c r="AE19" i="1"/>
  <c r="AD19" i="1"/>
  <c r="AX19" i="1" s="1"/>
  <c r="AC19" i="1"/>
  <c r="AW19" i="1" s="1"/>
  <c r="Y19" i="1"/>
  <c r="Z19" i="1" s="1"/>
  <c r="W19" i="1"/>
  <c r="Q19" i="1"/>
  <c r="K19" i="1"/>
  <c r="J19" i="1"/>
  <c r="I19" i="1"/>
  <c r="E19" i="1"/>
  <c r="F19" i="1" s="1"/>
  <c r="D19" i="1"/>
  <c r="X19" i="1" s="1"/>
  <c r="BB18" i="1"/>
  <c r="AV18" i="1"/>
  <c r="AP18" i="1"/>
  <c r="AJ18" i="1"/>
  <c r="AI18" i="1"/>
  <c r="AH18" i="1"/>
  <c r="AD18" i="1"/>
  <c r="AX18" i="1" s="1"/>
  <c r="AC18" i="1"/>
  <c r="AW18" i="1" s="1"/>
  <c r="W18" i="1"/>
  <c r="Q18" i="1"/>
  <c r="J18" i="1"/>
  <c r="K18" i="1" s="1"/>
  <c r="I18" i="1"/>
  <c r="E18" i="1"/>
  <c r="Y18" i="1" s="1"/>
  <c r="D18" i="1"/>
  <c r="F18" i="1" s="1"/>
  <c r="BB17" i="1"/>
  <c r="AV17" i="1"/>
  <c r="AP17" i="1"/>
  <c r="AI17" i="1"/>
  <c r="AJ17" i="1" s="1"/>
  <c r="AH17" i="1"/>
  <c r="AD17" i="1"/>
  <c r="AE17" i="1" s="1"/>
  <c r="AC17" i="1"/>
  <c r="AW17" i="1" s="1"/>
  <c r="W17" i="1"/>
  <c r="Q17" i="1"/>
  <c r="J17" i="1"/>
  <c r="K17" i="1" s="1"/>
  <c r="I17" i="1"/>
  <c r="F17" i="1"/>
  <c r="E17" i="1"/>
  <c r="Y17" i="1" s="1"/>
  <c r="D17" i="1"/>
  <c r="X17" i="1" s="1"/>
  <c r="BB16" i="1"/>
  <c r="AV16" i="1"/>
  <c r="AP16" i="1"/>
  <c r="AI16" i="1"/>
  <c r="AH16" i="1"/>
  <c r="AJ16" i="1" s="1"/>
  <c r="AE16" i="1"/>
  <c r="AD16" i="1"/>
  <c r="AX16" i="1" s="1"/>
  <c r="AC16" i="1"/>
  <c r="AW16" i="1" s="1"/>
  <c r="W16" i="1"/>
  <c r="Q16" i="1"/>
  <c r="K16" i="1"/>
  <c r="J16" i="1"/>
  <c r="I16" i="1"/>
  <c r="F16" i="1"/>
  <c r="E16" i="1"/>
  <c r="Y16" i="1" s="1"/>
  <c r="D16" i="1"/>
  <c r="X16" i="1" s="1"/>
  <c r="BB15" i="1"/>
  <c r="AV15" i="1"/>
  <c r="AP15" i="1"/>
  <c r="AJ15" i="1"/>
  <c r="AI15" i="1"/>
  <c r="AH15" i="1"/>
  <c r="AE15" i="1"/>
  <c r="AD15" i="1"/>
  <c r="AX15" i="1" s="1"/>
  <c r="AY15" i="1" s="1"/>
  <c r="AC15" i="1"/>
  <c r="AW15" i="1" s="1"/>
  <c r="W15" i="1"/>
  <c r="Q15" i="1"/>
  <c r="K15" i="1"/>
  <c r="J15" i="1"/>
  <c r="I15" i="1"/>
  <c r="E15" i="1"/>
  <c r="Y15" i="1" s="1"/>
  <c r="D15" i="1"/>
  <c r="X15" i="1" s="1"/>
  <c r="BB14" i="1"/>
  <c r="AX14" i="1"/>
  <c r="AV14" i="1"/>
  <c r="AP14" i="1"/>
  <c r="AJ14" i="1"/>
  <c r="AI14" i="1"/>
  <c r="AH14" i="1"/>
  <c r="AD14" i="1"/>
  <c r="AE14" i="1" s="1"/>
  <c r="AC14" i="1"/>
  <c r="AW14" i="1" s="1"/>
  <c r="W14" i="1"/>
  <c r="Q14" i="1"/>
  <c r="J14" i="1"/>
  <c r="K14" i="1" s="1"/>
  <c r="I14" i="1"/>
  <c r="E14" i="1"/>
  <c r="F14" i="1" s="1"/>
  <c r="D14" i="1"/>
  <c r="X14" i="1" s="1"/>
  <c r="BB13" i="1"/>
  <c r="AV13" i="1"/>
  <c r="AP13" i="1"/>
  <c r="AI13" i="1"/>
  <c r="AJ13" i="1" s="1"/>
  <c r="AH13" i="1"/>
  <c r="AD13" i="1"/>
  <c r="AX13" i="1" s="1"/>
  <c r="AC13" i="1"/>
  <c r="AE13" i="1" s="1"/>
  <c r="W13" i="1"/>
  <c r="Q13" i="1"/>
  <c r="J13" i="1"/>
  <c r="I13" i="1"/>
  <c r="K13" i="1" s="1"/>
  <c r="F13" i="1"/>
  <c r="E13" i="1"/>
  <c r="Y13" i="1" s="1"/>
  <c r="D13" i="1"/>
  <c r="X13" i="1" s="1"/>
  <c r="BB12" i="1"/>
  <c r="AV12" i="1"/>
  <c r="AP12" i="1"/>
  <c r="AI12" i="1"/>
  <c r="AJ12" i="1" s="1"/>
  <c r="AH12" i="1"/>
  <c r="AE12" i="1"/>
  <c r="AD12" i="1"/>
  <c r="AX12" i="1" s="1"/>
  <c r="AC12" i="1"/>
  <c r="AW12" i="1" s="1"/>
  <c r="W12" i="1"/>
  <c r="Q12" i="1"/>
  <c r="K12" i="1"/>
  <c r="J12" i="1"/>
  <c r="I12" i="1"/>
  <c r="F12" i="1"/>
  <c r="E12" i="1"/>
  <c r="Y12" i="1" s="1"/>
  <c r="D12" i="1"/>
  <c r="X12" i="1" s="1"/>
  <c r="BB11" i="1"/>
  <c r="AV11" i="1"/>
  <c r="AP11" i="1"/>
  <c r="AJ11" i="1"/>
  <c r="AI11" i="1"/>
  <c r="AH11" i="1"/>
  <c r="AE11" i="1"/>
  <c r="AD11" i="1"/>
  <c r="AX11" i="1" s="1"/>
  <c r="AY11" i="1" s="1"/>
  <c r="AC11" i="1"/>
  <c r="AW11" i="1" s="1"/>
  <c r="W11" i="1"/>
  <c r="Q11" i="1"/>
  <c r="K11" i="1"/>
  <c r="J11" i="1"/>
  <c r="I11" i="1"/>
  <c r="E11" i="1"/>
  <c r="F11" i="1" s="1"/>
  <c r="D11" i="1"/>
  <c r="X11" i="1" s="1"/>
  <c r="BB10" i="1"/>
  <c r="AV10" i="1"/>
  <c r="AP10" i="1"/>
  <c r="AJ10" i="1"/>
  <c r="AI10" i="1"/>
  <c r="AH10" i="1"/>
  <c r="AD10" i="1"/>
  <c r="AX10" i="1" s="1"/>
  <c r="AC10" i="1"/>
  <c r="AW10" i="1" s="1"/>
  <c r="W10" i="1"/>
  <c r="Q10" i="1"/>
  <c r="J10" i="1"/>
  <c r="K10" i="1" s="1"/>
  <c r="I10" i="1"/>
  <c r="E10" i="1"/>
  <c r="Y10" i="1" s="1"/>
  <c r="D10" i="1"/>
  <c r="F10" i="1" s="1"/>
  <c r="BB9" i="1"/>
  <c r="AV9" i="1"/>
  <c r="AP9" i="1"/>
  <c r="AI9" i="1"/>
  <c r="AJ9" i="1" s="1"/>
  <c r="AH9" i="1"/>
  <c r="AD9" i="1"/>
  <c r="AE9" i="1" s="1"/>
  <c r="AC9" i="1"/>
  <c r="AW9" i="1" s="1"/>
  <c r="W9" i="1"/>
  <c r="Q9" i="1"/>
  <c r="J9" i="1"/>
  <c r="K9" i="1" s="1"/>
  <c r="I9" i="1"/>
  <c r="F9" i="1"/>
  <c r="E9" i="1"/>
  <c r="Y9" i="1" s="1"/>
  <c r="Z9" i="1" s="1"/>
  <c r="D9" i="1"/>
  <c r="X9" i="1" s="1"/>
  <c r="BB8" i="1"/>
  <c r="AV8" i="1"/>
  <c r="AP8" i="1"/>
  <c r="AI8" i="1"/>
  <c r="AH8" i="1"/>
  <c r="AJ8" i="1" s="1"/>
  <c r="AE8" i="1"/>
  <c r="AD8" i="1"/>
  <c r="AX8" i="1" s="1"/>
  <c r="AY8" i="1" s="1"/>
  <c r="AC8" i="1"/>
  <c r="AW8" i="1" s="1"/>
  <c r="W8" i="1"/>
  <c r="Q8" i="1"/>
  <c r="K8" i="1"/>
  <c r="J8" i="1"/>
  <c r="I8" i="1"/>
  <c r="E8" i="1"/>
  <c r="Y8" i="1" s="1"/>
  <c r="D8" i="1"/>
  <c r="X8" i="1" s="1"/>
  <c r="BB7" i="1"/>
  <c r="AV7" i="1"/>
  <c r="AP7" i="1"/>
  <c r="AJ7" i="1"/>
  <c r="AI7" i="1"/>
  <c r="AH7" i="1"/>
  <c r="AD7" i="1"/>
  <c r="AE7" i="1" s="1"/>
  <c r="AC7" i="1"/>
  <c r="AW7" i="1" s="1"/>
  <c r="W7" i="1"/>
  <c r="Q7" i="1"/>
  <c r="J7" i="1"/>
  <c r="K7" i="1" s="1"/>
  <c r="I7" i="1"/>
  <c r="E7" i="1"/>
  <c r="F7" i="1" s="1"/>
  <c r="D7" i="1"/>
  <c r="X7" i="1" s="1"/>
  <c r="BB6" i="1"/>
  <c r="AV6" i="1"/>
  <c r="AP6" i="1"/>
  <c r="AI6" i="1"/>
  <c r="AJ6" i="1" s="1"/>
  <c r="AH6" i="1"/>
  <c r="AD6" i="1"/>
  <c r="AX6" i="1" s="1"/>
  <c r="AC6" i="1"/>
  <c r="AW6" i="1" s="1"/>
  <c r="W6" i="1"/>
  <c r="Q6" i="1"/>
  <c r="J6" i="1"/>
  <c r="K6" i="1" s="1"/>
  <c r="I6" i="1"/>
  <c r="E6" i="1"/>
  <c r="F6" i="1" s="1"/>
  <c r="D6" i="1"/>
  <c r="X6" i="1" s="1"/>
  <c r="BB5" i="1"/>
  <c r="AV5" i="1"/>
  <c r="AP5" i="1"/>
  <c r="AI5" i="1"/>
  <c r="AJ5" i="1" s="1"/>
  <c r="AH5" i="1"/>
  <c r="AD5" i="1"/>
  <c r="AX5" i="1" s="1"/>
  <c r="AC5" i="1"/>
  <c r="AE5" i="1" s="1"/>
  <c r="W5" i="1"/>
  <c r="Q5" i="1"/>
  <c r="J5" i="1"/>
  <c r="I5" i="1"/>
  <c r="K5" i="1" s="1"/>
  <c r="F5" i="1"/>
  <c r="E5" i="1"/>
  <c r="Y5" i="1" s="1"/>
  <c r="Z5" i="1" s="1"/>
  <c r="D5" i="1"/>
  <c r="X5" i="1" s="1"/>
  <c r="BB4" i="1"/>
  <c r="BB30" i="1" s="1"/>
  <c r="AV4" i="1"/>
  <c r="AP4" i="1"/>
  <c r="AI4" i="1"/>
  <c r="AI31" i="1" s="1"/>
  <c r="AH4" i="1"/>
  <c r="AH31" i="1" s="1"/>
  <c r="AE4" i="1"/>
  <c r="AD4" i="1"/>
  <c r="AC4" i="1"/>
  <c r="W4" i="1"/>
  <c r="Q4" i="1"/>
  <c r="K4" i="1"/>
  <c r="J4" i="1"/>
  <c r="J32" i="1" s="1"/>
  <c r="I4" i="1"/>
  <c r="I32" i="1" s="1"/>
  <c r="E4" i="1"/>
  <c r="E30" i="1" s="1"/>
  <c r="D4" i="1"/>
  <c r="D30" i="1" s="1"/>
  <c r="AX3" i="1"/>
  <c r="AY3" i="1" s="1"/>
  <c r="AW3" i="1"/>
  <c r="Y3" i="1"/>
  <c r="X3" i="1"/>
  <c r="Z3" i="1" s="1"/>
  <c r="AY2" i="1"/>
  <c r="AX2" i="1"/>
  <c r="AW2" i="1"/>
  <c r="Y2" i="1"/>
  <c r="Z2" i="1" s="1"/>
  <c r="X2" i="1"/>
  <c r="Z17" i="1" l="1"/>
  <c r="Z23" i="1"/>
  <c r="Z24" i="1"/>
  <c r="AY24" i="1"/>
  <c r="Z25" i="1"/>
  <c r="Z16" i="1"/>
  <c r="AY23" i="1"/>
  <c r="AY12" i="1"/>
  <c r="Z8" i="1"/>
  <c r="Z15" i="1"/>
  <c r="AY10" i="1"/>
  <c r="Z13" i="1"/>
  <c r="AY18" i="1"/>
  <c r="AY19" i="1"/>
  <c r="AY21" i="1"/>
  <c r="AY27" i="1"/>
  <c r="Z28" i="1"/>
  <c r="AY6" i="1"/>
  <c r="Z12" i="1"/>
  <c r="AY14" i="1"/>
  <c r="Z20" i="1"/>
  <c r="AY20" i="1"/>
  <c r="Z21" i="1"/>
  <c r="AY26" i="1"/>
  <c r="AY16" i="1"/>
  <c r="AY5" i="1"/>
  <c r="Y7" i="1"/>
  <c r="Z7" i="1" s="1"/>
  <c r="Y6" i="1"/>
  <c r="Z6" i="1" s="1"/>
  <c r="AX9" i="1"/>
  <c r="AY9" i="1" s="1"/>
  <c r="AE10" i="1"/>
  <c r="Y14" i="1"/>
  <c r="Z14" i="1" s="1"/>
  <c r="F15" i="1"/>
  <c r="AX17" i="1"/>
  <c r="AY17" i="1" s="1"/>
  <c r="AE18" i="1"/>
  <c r="Y22" i="1"/>
  <c r="Z22" i="1" s="1"/>
  <c r="F23" i="1"/>
  <c r="AX25" i="1"/>
  <c r="AY25" i="1" s="1"/>
  <c r="AE26" i="1"/>
  <c r="D29" i="1"/>
  <c r="AH29" i="1"/>
  <c r="I30" i="1"/>
  <c r="D31" i="1"/>
  <c r="BB31" i="1"/>
  <c r="AH32" i="1"/>
  <c r="AW5" i="1"/>
  <c r="F8" i="1"/>
  <c r="X4" i="1"/>
  <c r="B3" i="3" s="1"/>
  <c r="AJ4" i="1"/>
  <c r="E29" i="1"/>
  <c r="E33" i="1" s="1"/>
  <c r="AI29" i="1"/>
  <c r="J30" i="1"/>
  <c r="E31" i="1"/>
  <c r="AI32" i="1"/>
  <c r="AX7" i="1"/>
  <c r="AY7" i="1" s="1"/>
  <c r="I29" i="1"/>
  <c r="AC30" i="1"/>
  <c r="I31" i="1"/>
  <c r="D32" i="1"/>
  <c r="BB32" i="1"/>
  <c r="J29" i="1"/>
  <c r="AD30" i="1"/>
  <c r="J31" i="1"/>
  <c r="E32" i="1"/>
  <c r="Y11" i="1"/>
  <c r="Z11" i="1" s="1"/>
  <c r="AW13" i="1"/>
  <c r="AY13" i="1" s="1"/>
  <c r="B10" i="3" s="1"/>
  <c r="X18" i="1"/>
  <c r="Z18" i="1" s="1"/>
  <c r="AW21" i="1"/>
  <c r="AX22" i="1"/>
  <c r="AY22" i="1" s="1"/>
  <c r="X26" i="1"/>
  <c r="Z26" i="1" s="1"/>
  <c r="Y27" i="1"/>
  <c r="Z27" i="1" s="1"/>
  <c r="AW4" i="1"/>
  <c r="B7" i="3" s="1"/>
  <c r="AE6" i="1"/>
  <c r="BB29" i="1"/>
  <c r="AH30" i="1"/>
  <c r="AC31" i="1"/>
  <c r="D33" i="1"/>
  <c r="Y4" i="1"/>
  <c r="Z4" i="1" s="1"/>
  <c r="B5" i="3" s="1"/>
  <c r="F4" i="1"/>
  <c r="X10" i="1"/>
  <c r="Z10" i="1" s="1"/>
  <c r="AX4" i="1"/>
  <c r="AY4" i="1" s="1"/>
  <c r="B9" i="3" s="1"/>
  <c r="AX28" i="1"/>
  <c r="AY28" i="1" s="1"/>
  <c r="AI30" i="1"/>
  <c r="AD31" i="1"/>
  <c r="AC29" i="1"/>
  <c r="AC33" i="1" s="1"/>
  <c r="AC32" i="1"/>
  <c r="AD29" i="1"/>
  <c r="AD33" i="1" s="1"/>
  <c r="AD32" i="1"/>
  <c r="B6" i="3" l="1"/>
  <c r="B12" i="3"/>
  <c r="B8" i="3"/>
  <c r="B13" i="3"/>
  <c r="B4" i="3"/>
</calcChain>
</file>

<file path=xl/sharedStrings.xml><?xml version="1.0" encoding="utf-8"?>
<sst xmlns="http://schemas.openxmlformats.org/spreadsheetml/2006/main" count="633" uniqueCount="264">
  <si>
    <t>RespondentID</t>
  </si>
  <si>
    <t>Soft_Q1_Before_Ltr</t>
  </si>
  <si>
    <t>Soft_Q1_After_Ltr</t>
  </si>
  <si>
    <t>Soft_Q1_Before_Num</t>
  </si>
  <si>
    <t>Soft_Q1_After_Num</t>
  </si>
  <si>
    <t>Soft_Q1_Change</t>
  </si>
  <si>
    <t>Soft_Q2_Before_Ltr</t>
  </si>
  <si>
    <t>Soft_Q2_After_Ltr</t>
  </si>
  <si>
    <t>Soft_Q2_Before_Num</t>
  </si>
  <si>
    <t>Soft_Q2_After_Num</t>
  </si>
  <si>
    <t>Soft_Q2_Change</t>
  </si>
  <si>
    <t>Soft_Q3_Before_A_BestPractices</t>
  </si>
  <si>
    <t>Soft_Q3_Before_B_Resources</t>
  </si>
  <si>
    <t>Soft_Q3_Before_C_Peers</t>
  </si>
  <si>
    <t>Soft_Q3_Before_D_Examples</t>
  </si>
  <si>
    <t>Soft_Q3_Before_E_ValuePD</t>
  </si>
  <si>
    <t>Soft_Q3_Before_Score</t>
  </si>
  <si>
    <t>Soft_Q3_After_A_BestPractices</t>
  </si>
  <si>
    <t>Soft_Q3_After_B_Resources</t>
  </si>
  <si>
    <t>Soft_Q3_After_C_Peers</t>
  </si>
  <si>
    <t>Soft_Q3_After_D_Examples</t>
  </si>
  <si>
    <t>Soft_Q3_After_E_ValuePD</t>
  </si>
  <si>
    <t>Soft_Q3_After_Score</t>
  </si>
  <si>
    <t>Soft_Composite_Before</t>
  </si>
  <si>
    <t>Soft_Composite_After</t>
  </si>
  <si>
    <t>Soft_Composite_Change</t>
  </si>
  <si>
    <t>Farm_Q1_Before_Ltr</t>
  </si>
  <si>
    <t>Farm_Q1_After_Ltr</t>
  </si>
  <si>
    <t>Farm_Q1_Before_Num</t>
  </si>
  <si>
    <t>Farm_Q1_After_Num</t>
  </si>
  <si>
    <t>Farm_Q1_Change</t>
  </si>
  <si>
    <t>Farm_Q2_Before_Ltr</t>
  </si>
  <si>
    <t>Farm_Q2_After_Ltr</t>
  </si>
  <si>
    <t>Farm_Q2_Before_Num</t>
  </si>
  <si>
    <t>Farm_Q2_After_Num</t>
  </si>
  <si>
    <t>Farm_Q2_Change</t>
  </si>
  <si>
    <t>Farm_Q3_Before_A_BestPractices</t>
  </si>
  <si>
    <t>Farm_Q3_Before_B_Resources</t>
  </si>
  <si>
    <t>Farm_Q3_Before_C_Peers</t>
  </si>
  <si>
    <t>Farm_Q3_Before_D_Examples</t>
  </si>
  <si>
    <t>Farm_Q3_Before_E_ValuePD</t>
  </si>
  <si>
    <t>Farm_Q3_Before_Score</t>
  </si>
  <si>
    <t>Farm_Q3_After_A_BestPractices</t>
  </si>
  <si>
    <t>Farm_Q3_After_B_Resources</t>
  </si>
  <si>
    <t>Farm_Q3_After_C_Peers</t>
  </si>
  <si>
    <t>Farm_Q3_After_D_Examples</t>
  </si>
  <si>
    <t>Farm_Q3_After_E_ValuePD</t>
  </si>
  <si>
    <t>Farm_Q3_After_Score</t>
  </si>
  <si>
    <t>Farm_Composite_Before</t>
  </si>
  <si>
    <t>Farm_Composite_After</t>
  </si>
  <si>
    <t>Farm_Composite_Change</t>
  </si>
  <si>
    <t>Q4_PracticeTopActivities</t>
  </si>
  <si>
    <t>Q5_Intent_Ltr</t>
  </si>
  <si>
    <t>Q5_Intent_Num</t>
  </si>
  <si>
    <t>Q6_PositiveFeedback</t>
  </si>
  <si>
    <t>Q7_TrainerFeedback</t>
  </si>
  <si>
    <t>B</t>
  </si>
  <si>
    <t>C</t>
  </si>
  <si>
    <t>3,4</t>
  </si>
  <si>
    <t>4,2</t>
  </si>
  <si>
    <t>A</t>
  </si>
  <si>
    <t>2,6</t>
  </si>
  <si>
    <t>A,B,C</t>
  </si>
  <si>
    <t>Really liked the Challenge Clinic and will definately use it with colleagues.</t>
  </si>
  <si>
    <t>E</t>
  </si>
  <si>
    <t>D</t>
  </si>
  <si>
    <t>1,8</t>
  </si>
  <si>
    <t>A,B,</t>
  </si>
  <si>
    <t>The fish bowl, The small group at table</t>
  </si>
  <si>
    <t>Less lecture and PowerPoint, more utilization of expertise in the room, more activities, Sam has an amazing wealth of knowledge and is a super skilled practitioner</t>
  </si>
  <si>
    <t>A,C,E</t>
  </si>
  <si>
    <t>Great group of people and well organized session made discussion really productive</t>
  </si>
  <si>
    <t>A,C E</t>
  </si>
  <si>
    <t>Loved the challenge clinic, need a larger group of people to do it more often; connecting with other serice providers</t>
  </si>
  <si>
    <t>It was hard to see the screen where I was sitting, but I was warned before hand and still didn't move so it's my own fault</t>
  </si>
  <si>
    <t>B,E,F</t>
  </si>
  <si>
    <t>B,F,G</t>
  </si>
  <si>
    <t>I was the focus person in my table's challenge clinic. The process will directly impact the work I do</t>
  </si>
  <si>
    <t>More specific examples with input from the whole group</t>
  </si>
  <si>
    <t>A,E,F</t>
  </si>
  <si>
    <t>The Challenge Clinic was engaging and I do plan to use it</t>
  </si>
  <si>
    <t>The hour blocks of content are difficult to absorb; I reccomend breaking up the content somehow (e.g. mini-quiz, turn and talk to neighbor, stand and stretch, whole-group response techniques, etc.)</t>
  </si>
  <si>
    <t>A,C,F</t>
  </si>
  <si>
    <t xml:space="preserve">Today was incredibly validating. I sometimes think I expect or ask too much of my clients and meeting and talking with other providers helps keep focus and solidifies that farmers can do what we ask. It was also very positive. </t>
  </si>
  <si>
    <t>A,C,D</t>
  </si>
  <si>
    <t>Appreciated the balance between presentation, modelling of Challenge Clinic practice, and practice session of doing a Challenge Clinic.</t>
  </si>
  <si>
    <t>Very well structured. Lots of sitting, though there were good breaks.</t>
  </si>
  <si>
    <t>B,C,F</t>
  </si>
  <si>
    <t>Excellend examples of situations faced that are relevant to my practice; input and comments from attendees was also valuable.</t>
  </si>
  <si>
    <t xml:space="preserve">Very little need for imporvement, excellend session that exceeded expectations; at one point, it seemed like it might have been too cold in the room </t>
  </si>
  <si>
    <t>Networking; hearing experiences of peers; getting clarity on the importance of soft skills. I facilitate professional development network for land-based training programs and will use the Challenge Clinic.</t>
  </si>
  <si>
    <t>Thought you all did a great job. Thanks!! Not a criticism of you all, but always want to push these event spaces to use local produce</t>
  </si>
  <si>
    <t>I liked the breakout session on Challenge Clinic; structure was useful to hear from all voices</t>
  </si>
  <si>
    <t>Less powerpoint, more input from attendees on topics relevant to our work given similar goals/work to take advantaje of diverse persectives and experience levels in the room.</t>
  </si>
  <si>
    <t>C,D,E</t>
  </si>
  <si>
    <t>The post-lunch training was most helpful. The Challenge Clinic was highly productive and the lecture style presentation that followed was highly insightful.</t>
  </si>
  <si>
    <t>Expand the lecture session. Types of analysis, rubrics, and strategies were valuable.</t>
  </si>
  <si>
    <t>C,E,F,</t>
  </si>
  <si>
    <t>Challenge clinic (watching and participating in my group). The first was really relevant to my own situation in honoring my expertise, needs of funders and farmers. It helped me workshop solutions with my peers and I will pit into practice immediately.</t>
  </si>
  <si>
    <t>There was a lot to cover under Beyond Crisis thinking. We only scratched the surface. Would like to go more in depth at conference or future PD.</t>
  </si>
  <si>
    <t>A,B,E</t>
  </si>
  <si>
    <t>I liked the challenge clinic; I've been slowly building "cohort" power-hours with people in farm advising and will bring this to them.</t>
  </si>
  <si>
    <t xml:space="preserve">A bit more listening than I'd like (but a good presenter!), perhaps a little more space for interruptions. </t>
  </si>
  <si>
    <t>B,C,D</t>
  </si>
  <si>
    <t>I appreciated the "fishbowl" concept to see new skills in action in real time.</t>
  </si>
  <si>
    <t>Presenter frequently blocked text on screen.</t>
  </si>
  <si>
    <t xml:space="preserve">Sam presented and reinforced ideas and practices with great examples to bring to the work. Challenge Clinic also a great exercise. </t>
  </si>
  <si>
    <t>Sam could take some time to present some exact case studies.</t>
  </si>
  <si>
    <t>How to increase financial literacy of clients</t>
  </si>
  <si>
    <t>Would love to learn favorite resources of each of the participants...creating a library of resources</t>
  </si>
  <si>
    <t>B,C,E</t>
  </si>
  <si>
    <t>All of the session was relevant and will be used in practice. Really enjoyed the Challenge Clinic and will use in our monthly service provider meeting!</t>
  </si>
  <si>
    <t>Liked the Challenge Clinic, both the actiual content that we worked on as well as learning the process first-hand. Thank you, found whole day very engaging and thought-provoking and enjoyed meeting peers.</t>
  </si>
  <si>
    <t>A sign on the road plus a sign for the correct path. Fishbowl was hard to hear everything because of acoustics of room, maybe the fishbowl participants should all be facing the "audience".  More tie-in of afternoon agenda to the lists we brainstormed in the morning.</t>
  </si>
  <si>
    <t>I liked the Challenge Clinic, I plan to use it at our State Ag Service Founder's Day. Pre-email was great. Super helpful parking instructions and I love that!</t>
  </si>
  <si>
    <t>Challenge Clinic rules, we use a similar WisE Council at our monthly department meeting and solve problems/answer quesions/flesh out programming with much more ease and equity than when not using it</t>
  </si>
  <si>
    <t>A,B,D</t>
  </si>
  <si>
    <t>All of it</t>
  </si>
  <si>
    <t>I enjoyed the approach of not listening to a lecture/slide show for the whole day</t>
  </si>
  <si>
    <t xml:space="preserve">I liked the Challenge Clinic and will use it with my farmer-training classes. </t>
  </si>
  <si>
    <t>The Challenge Clinic was great, loved the structure it provided and included everyone.</t>
  </si>
  <si>
    <t>Print our slide deck prior to meeting for easy note-taking.</t>
  </si>
  <si>
    <t>C,D</t>
  </si>
  <si>
    <t>The Challenge Clinic was very helpful, and I would enjoy a future session that gave space for several rounds of that. I will consider using it with colleagues.</t>
  </si>
  <si>
    <t xml:space="preserve">The presentations could hae been more interactive and drawn from the wealth of knowledge in the room. </t>
  </si>
  <si>
    <t>COUNTS</t>
  </si>
  <si>
    <t>Field</t>
  </si>
  <si>
    <t>Code / Num</t>
  </si>
  <si>
    <t>Description</t>
  </si>
  <si>
    <t>Letter</t>
  </si>
  <si>
    <t>Numeric</t>
  </si>
  <si>
    <t>Meaning / Instruction</t>
  </si>
  <si>
    <t>Lowest: Somewhat confused / unclear</t>
  </si>
  <si>
    <t>Somewhat familiar / need more guidance</t>
  </si>
  <si>
    <t>Solid understanding / need more experience</t>
  </si>
  <si>
    <t>Ready to use / can be successful now</t>
  </si>
  <si>
    <t>Expert-level ability</t>
  </si>
  <si>
    <t>Q3 options</t>
  </si>
  <si>
    <t>A=Best practices, B=Resources, C=Peers, D=Examples, E=Value PD (enter 1/0 flags)</t>
  </si>
  <si>
    <t>Q7</t>
  </si>
  <si>
    <t>Enter up to three activities as comma-separated values (e.g., 'C, F, G' or text)</t>
  </si>
  <si>
    <t>Q8 options</t>
  </si>
  <si>
    <t>A=Not relevant / will not use, B=Moderately relevant / plan to use, C=Highly relevant / definitely plan to use, D=Role doesn't enable use (enter A-D)</t>
  </si>
  <si>
    <t>Instructions</t>
  </si>
  <si>
    <t>Fill letter codes for Q1 &amp; Q2 (A-E). For Q3 use 1/0 flags for the five items. Q8 enter A-D. Open text answers in free-text columns.</t>
  </si>
  <si>
    <t>Metric</t>
  </si>
  <si>
    <t>Value</t>
  </si>
  <si>
    <t>Notes</t>
  </si>
  <si>
    <t>Total_Respondents</t>
  </si>
  <si>
    <t>Fill letter codes for Q1 &amp; Q2 (A-E). For Q3 use 1/0 flags. Q8 enter A-D. Open text answers in free-text columns. Soft and Farm composites are averages of Q1_num, Q2_num, and Q3_score (Q3_score ranges 1-5 based on #checked).</t>
  </si>
  <si>
    <t>Soft_Before_Mean</t>
  </si>
  <si>
    <t>Mean composite Soft before</t>
  </si>
  <si>
    <t>Soft_After_Mean</t>
  </si>
  <si>
    <t>Mean composite Soft after</t>
  </si>
  <si>
    <t>Soft_Avg_Change</t>
  </si>
  <si>
    <t>Average composite change (After - Before)</t>
  </si>
  <si>
    <t>Soft_Pct_Improved</t>
  </si>
  <si>
    <t>Percent with composite change &gt; 0</t>
  </si>
  <si>
    <t>Farm_Before_Mean</t>
  </si>
  <si>
    <t>Mean composite Farm before</t>
  </si>
  <si>
    <t>Farm_After_Mean</t>
  </si>
  <si>
    <t>Mean composite Farm after</t>
  </si>
  <si>
    <t>Farm_Avg_Change</t>
  </si>
  <si>
    <t>Farm_Pct_Improved</t>
  </si>
  <si>
    <t>Pct_DefinitelyPlanToUse_Q8</t>
  </si>
  <si>
    <t>Percent with Q8 = C</t>
  </si>
  <si>
    <t>PairedT_Soft_pvalue</t>
  </si>
  <si>
    <t>Paired t-test p-value for Soft before vs after</t>
  </si>
  <si>
    <t>PairedT_Farm_pvalue</t>
  </si>
  <si>
    <t>Paired t-test p-value for Farm before vs after</t>
  </si>
  <si>
    <t>Question 1: Skills, "Soft skills"</t>
  </si>
  <si>
    <t xml:space="preserve">Used to determine how well the training helped learners comprehend and ability to use the skills taught. </t>
  </si>
  <si>
    <t>Now that you've completed the training, what BEST describes your level of understanding of soft skills?</t>
  </si>
  <si>
    <t>Before Session</t>
  </si>
  <si>
    <t xml:space="preserve">After Session </t>
  </si>
  <si>
    <t>SOMEWHAT CONFUSED about the skills</t>
  </si>
  <si>
    <t>Mean Before = 3.333 ± 0.983</t>
  </si>
  <si>
    <t>Mean After = 4.111 ± 0.330</t>
  </si>
  <si>
    <t>SOMEWHAT FAMILIAR with the skills</t>
  </si>
  <si>
    <t>Mean Difference = 0.778 ± 0.667</t>
  </si>
  <si>
    <t>Paired t(26) = 4.786, p = 2.45 × 10⁻⁴</t>
  </si>
  <si>
    <t xml:space="preserve">SOLID UNDERSTANDING of the skills to use in my practice </t>
  </si>
  <si>
    <t>Wilcoxon p = 7.89 × 10⁻⁵</t>
  </si>
  <si>
    <t>Cohen’s d = 1.16 (large)</t>
  </si>
  <si>
    <t>READY TO USE the skills in my practice</t>
  </si>
  <si>
    <t>Interpretation: Significant and large increase in self-reported readiness for soft-skill application after the training.</t>
  </si>
  <si>
    <t xml:space="preserve">Have an EXPERT-LEVEL ABILITY to use the skills in my practice </t>
  </si>
  <si>
    <t>Question 2: Knowledge, "Soft skills"</t>
  </si>
  <si>
    <t>Used to determine how prepared learners feel in their ability to use what they’ve learned and know why and when to use it in their work.</t>
  </si>
  <si>
    <t>In your work, are you able to put your LEARNING INTO PRACTICE about soft skills?</t>
  </si>
  <si>
    <t xml:space="preserve">UNLEAR about what to do, and/or why to do it in my practice. </t>
  </si>
  <si>
    <t>Mean Before = 2.519 ± 0.779</t>
  </si>
  <si>
    <t>Mean After = 3.370 ± 0.425</t>
  </si>
  <si>
    <t>NEED MORE GUIDANCE to be good at using what I learned and/or knowing when to use it in my practice</t>
  </si>
  <si>
    <t>Mean Difference = 0.852 ± 0.505</t>
  </si>
  <si>
    <t>Paired t(26) = 6.001, p = 2.45 × 10⁻⁶</t>
  </si>
  <si>
    <t>NEED MORE EXPERIENCE to be good at using what I learned and/or knowing when to use it in my practice.</t>
  </si>
  <si>
    <t>CAN BE SUCCESSFUL NOW in using what I learned (even without more guidance or experience) and know why to use it in my practice.</t>
  </si>
  <si>
    <t>Interpretation: Strong, statistically significant gain in applied knowledge and understanding of soft-skill frameworks.</t>
  </si>
  <si>
    <t>CAN PERFORM NOW AT AN EXPERT LEVEL in using what I learned and always know why to use it in my practice.</t>
  </si>
  <si>
    <t>Question 3: Awareness, "Soft skills"</t>
  </si>
  <si>
    <t>In your work, when you apply soft skills, what RESOURCES AND SUPPORTS will you be able to use?</t>
  </si>
  <si>
    <t xml:space="preserve">Aware of the BEST PRACTICES for the skills taught </t>
  </si>
  <si>
    <t>Aware of the RESOURCES needed to support and guide my practice</t>
  </si>
  <si>
    <t>Aware of PEERS WITH WHOM I CAN COLLABORATE to support the application of what I learned today in my practice</t>
  </si>
  <si>
    <t xml:space="preserve">Aware of EXAMPLES AND SOLUTIONS that have worked with underserved audiences. </t>
  </si>
  <si>
    <t>Aware of the VALUE OF ON-GOING PROFESSIONAL DEVELOPMENT to strengthen my practice</t>
  </si>
  <si>
    <t>F</t>
  </si>
  <si>
    <t>NOT aware of ANY OF THE ABOVE</t>
  </si>
  <si>
    <t>Mean Before = 2.481 ± 1.087</t>
  </si>
  <si>
    <t>Mean After = 3.519 ± 0.802</t>
  </si>
  <si>
    <t>Mean Difference = 1.037 ± 0.898</t>
  </si>
  <si>
    <t>Mean Before = 2.407 ± 0.572</t>
  </si>
  <si>
    <t>Mean After = 3.000 ± 0.555</t>
  </si>
  <si>
    <t>Mean Difference = 0.593 ± 0.747</t>
  </si>
  <si>
    <t>Paired t(26) = 4.121, p = 3.41 × 10⁻⁴</t>
  </si>
  <si>
    <t>Wilcoxon p = 0.00149</t>
  </si>
  <si>
    <t>Cohen’s d = 0.79 (medium–large)</t>
  </si>
  <si>
    <t>Interpretation: Statistically significant and practically meaningful improvement in farm-specific confidence and planning ability.</t>
  </si>
  <si>
    <t>Used to determine the level of realistic practice received by learners.</t>
  </si>
  <si>
    <t>In which of the following activities did you SPEND THE MOST TIME during the session?</t>
  </si>
  <si>
    <t>UP TO THREE CHOICES</t>
  </si>
  <si>
    <t>VIEWED INFORMATION presented on a screen, e.g. from PowerPoint</t>
  </si>
  <si>
    <t>REFLECTED ON HOW I MIGHT USE the ideas presented in my practice</t>
  </si>
  <si>
    <t>Engaged in DISCUSSIONS ON HOW TO USE the ideas presented in my practice</t>
  </si>
  <si>
    <t xml:space="preserve">Answered QUIZ-LIKE QUESTIONS on the ideas presented </t>
  </si>
  <si>
    <t xml:space="preserve">DID TASKS OR ACTIVITIES like those I will face in my practice
</t>
  </si>
  <si>
    <t>WORKSHOPPED MY APPROACH with peers or experts</t>
  </si>
  <si>
    <t>G</t>
  </si>
  <si>
    <t>MADE DECISIONS like those I will face in my practice</t>
  </si>
  <si>
    <t>H</t>
  </si>
  <si>
    <t xml:space="preserve">Engaged in activities NOT RELEVANT to my practice </t>
  </si>
  <si>
    <t>I</t>
  </si>
  <si>
    <t>Question 8: Intent to Use</t>
  </si>
  <si>
    <t>Use to determine the extent to which learners are motivated to apply what they’ve learned in their practice.</t>
  </si>
  <si>
    <t>Regarding the topics taught, how motivated will you be to use these concepts/skills with your farm clients?</t>
  </si>
  <si>
    <t>CHOOSE ONE</t>
  </si>
  <si>
    <t xml:space="preserve">This was NOT RELEVANT to my day-to-day job, and I WILL NOT USE what I learned today </t>
  </si>
  <si>
    <t>This was MODERATELY RELEVANT to my job, and I DO PLAN TO USE what I learned today</t>
  </si>
  <si>
    <t>My CURRENT TOLE DOES NOT ENABLE me to use what I learned today</t>
  </si>
  <si>
    <t>Question 9: Positive Feedback</t>
  </si>
  <si>
    <t>Used to get open-ended constructive feedback about the learning experience.</t>
  </si>
  <si>
    <t xml:space="preserve">What aspects of the session MOST HELPED YOU LEARN or gave you practical insights you can use in your practice? If you liked the Challenge Clinic, and/or expect to use it with colleagues, please tell us. </t>
  </si>
  <si>
    <t>Question 10: Trainer Feedback</t>
  </si>
  <si>
    <t>Please provide one or two recommendations to the facilitators for HOW TO IMPROVE the session for the future:</t>
  </si>
  <si>
    <t>Question 4: Skills, "Farm Assessment"</t>
  </si>
  <si>
    <t>Now that you've completed the training, what BEST describes your level of understanding of farm assessment?</t>
  </si>
  <si>
    <t>Interpretation: Participants’ farm assessment skills improved markedly, with over one full-point average gain on the 1–5 scale.</t>
  </si>
  <si>
    <t>Question 5: Knowledge, "Farm Assessment"</t>
  </si>
  <si>
    <t>In your work, are you able to put your LEARNING INTO PRACTICE about farm assessment?</t>
  </si>
  <si>
    <t>Question 6: Awareness, "Farm Assessment"</t>
  </si>
  <si>
    <t>In your work, when you carry out a farm assessment, what RESOURCES AND SUPPORTS will you be able to use?</t>
  </si>
  <si>
    <t>Question 7: Practice in Class (Applied Setting)</t>
  </si>
  <si>
    <t>Engaged in RELEVANT ACTIVITIES not listed here, PLEASE SPECIFY BELOW:</t>
  </si>
  <si>
    <t>This was HIGHLY RELEVANT to my job, and I DEFINITELY PLAN YOU USE what I learned today</t>
  </si>
  <si>
    <t>Really liked the Challenge Clinic and will definitely use it with colleagues.</t>
  </si>
  <si>
    <t>Loved the challenge clinic, need a larger group of people to do it more often; connecting with other service providers</t>
  </si>
  <si>
    <t>Excellent examples of situations faced that are relevant to my practice; input and comments from attendees was also valuable.</t>
  </si>
  <si>
    <t>Liked the Challenge Clinic, both the actual content that we worked on as well as learning the process first-hand. Thank you, found whole day very engaging and thought-provoking and enjoyed meeting peers.</t>
  </si>
  <si>
    <t>Challenge Clinic rules, we use a similar WisE Council at our monthly department meeting and solve problems/answer questions/flesh out programming with much more ease and equity than when not using it</t>
  </si>
  <si>
    <t>The hour blocks of content are difficult to absorb; I recommend breaking up the content somehow (e.g. mini-quiz, turn and talk to neighbor, stand and stretch, whole-group response techniques, etc.)</t>
  </si>
  <si>
    <t xml:space="preserve">Very little need for improvement, excellent session that exceeded expectations; at one point, it seemed like it might have been too cold in the room </t>
  </si>
  <si>
    <t>Less PowerPoint, more input from attendees on topics relevant to our work given similar goals/work to take advantage of diverse perspectives and experience levels in the room.</t>
  </si>
  <si>
    <t xml:space="preserve">The presentations could Hae been more interactive and drawn from the wealth of knowledge in the room.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</si>
</sst>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scheme val="minor"/>
    </font>
    <font>
      <b/>
      <sz val="11"/>
      <color theme="1"/>
      <name val="Calibri"/>
      <family val="2"/>
    </font>
    <font>
      <sz val="11"/>
      <color theme="1"/>
      <name val="Calibri"/>
      <family val="2"/>
      <scheme val="minor"/>
    </font>
    <font>
      <sz val="11"/>
      <color rgb="FF000000"/>
      <name val="Calibri"/>
      <family val="2"/>
    </font>
    <font>
      <b/>
      <sz val="11"/>
      <color theme="1"/>
      <name val="Calibri"/>
      <family val="2"/>
      <scheme val="minor"/>
    </font>
    <font>
      <sz val="11"/>
      <name val="Calibri"/>
      <family val="2"/>
    </font>
    <font>
      <i/>
      <sz val="11"/>
      <color theme="1"/>
      <name val="Calibri"/>
      <family val="2"/>
      <scheme val="minor"/>
    </font>
    <font>
      <sz val="11"/>
      <color rgb="FF000000"/>
      <name val="Calibri"/>
      <family val="2"/>
      <scheme val="minor"/>
    </font>
    <font>
      <i/>
      <sz val="11"/>
      <color rgb="FF999999"/>
      <name val="Calibri"/>
      <family val="2"/>
      <scheme val="minor"/>
    </font>
  </fonts>
  <fills count="7">
    <fill>
      <patternFill patternType="none"/>
    </fill>
    <fill>
      <patternFill patternType="gray125"/>
    </fill>
    <fill>
      <patternFill patternType="solid">
        <fgColor rgb="FFFFF2CC"/>
        <bgColor rgb="FFFFF2CC"/>
      </patternFill>
    </fill>
    <fill>
      <patternFill patternType="solid">
        <fgColor rgb="FFEFEFEF"/>
        <bgColor rgb="FFEFEFEF"/>
      </patternFill>
    </fill>
    <fill>
      <patternFill patternType="solid">
        <fgColor rgb="FFD9EAD3"/>
        <bgColor rgb="FFD9EAD3"/>
      </patternFill>
    </fill>
    <fill>
      <patternFill patternType="solid">
        <fgColor rgb="FFFFFF00"/>
        <bgColor rgb="FFFFFF00"/>
      </patternFill>
    </fill>
    <fill>
      <patternFill patternType="solid">
        <fgColor rgb="FFFFFFFF"/>
        <bgColor rgb="FFFFFFFF"/>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s>
  <cellStyleXfs count="1">
    <xf numFmtId="0" fontId="0" fillId="0" borderId="0"/>
  </cellStyleXfs>
  <cellXfs count="49">
    <xf numFmtId="0" fontId="0" fillId="0" borderId="0" xfId="0"/>
    <xf numFmtId="0" fontId="1" fillId="0" borderId="1" xfId="0" applyFont="1" applyBorder="1" applyAlignment="1">
      <alignment horizontal="center" vertical="top"/>
    </xf>
    <xf numFmtId="0" fontId="1" fillId="0" borderId="0" xfId="0" applyFont="1" applyAlignment="1">
      <alignment horizontal="center" vertical="top"/>
    </xf>
    <xf numFmtId="0" fontId="2" fillId="0" borderId="0" xfId="0" applyFont="1"/>
    <xf numFmtId="0" fontId="3" fillId="0" borderId="0" xfId="0" applyFont="1"/>
    <xf numFmtId="0" fontId="3" fillId="0" borderId="0" xfId="0" applyFont="1" applyAlignment="1">
      <alignment horizontal="right"/>
    </xf>
    <xf numFmtId="0" fontId="2" fillId="2" borderId="0" xfId="0" applyFont="1" applyFill="1"/>
    <xf numFmtId="2" fontId="2" fillId="0" borderId="0" xfId="0" applyNumberFormat="1" applyFont="1"/>
    <xf numFmtId="10" fontId="2" fillId="0" borderId="0" xfId="0" applyNumberFormat="1" applyFont="1"/>
    <xf numFmtId="0" fontId="2" fillId="0" borderId="1" xfId="0" applyFont="1" applyBorder="1" applyAlignment="1">
      <alignment horizontal="center" wrapText="1"/>
    </xf>
    <xf numFmtId="0" fontId="7" fillId="0" borderId="0" xfId="0" applyFont="1"/>
    <xf numFmtId="0" fontId="2" fillId="0" borderId="5" xfId="0" applyFont="1" applyBorder="1" applyAlignment="1">
      <alignment horizontal="center"/>
    </xf>
    <xf numFmtId="10" fontId="8" fillId="0" borderId="7" xfId="0" applyNumberFormat="1" applyFont="1" applyBorder="1" applyAlignment="1">
      <alignment horizontal="center"/>
    </xf>
    <xf numFmtId="0" fontId="2" fillId="4" borderId="5" xfId="0" applyFont="1" applyFill="1" applyBorder="1" applyAlignment="1">
      <alignment horizontal="center"/>
    </xf>
    <xf numFmtId="0" fontId="7" fillId="5" borderId="0" xfId="0" applyFont="1" applyFill="1"/>
    <xf numFmtId="10" fontId="8" fillId="4" borderId="6" xfId="0" applyNumberFormat="1" applyFont="1" applyFill="1" applyBorder="1" applyAlignment="1">
      <alignment horizontal="center"/>
    </xf>
    <xf numFmtId="10" fontId="8" fillId="4" borderId="7" xfId="0" applyNumberFormat="1" applyFont="1" applyFill="1" applyBorder="1" applyAlignment="1">
      <alignment horizontal="center"/>
    </xf>
    <xf numFmtId="0" fontId="2" fillId="6" borderId="5" xfId="0" applyFont="1" applyFill="1" applyBorder="1" applyAlignment="1">
      <alignment horizontal="center"/>
    </xf>
    <xf numFmtId="10" fontId="8" fillId="6" borderId="6" xfId="0" applyNumberFormat="1" applyFont="1" applyFill="1" applyBorder="1" applyAlignment="1">
      <alignment horizontal="center"/>
    </xf>
    <xf numFmtId="0" fontId="2" fillId="0" borderId="2" xfId="0" applyFont="1" applyBorder="1" applyAlignment="1">
      <alignment wrapText="1"/>
    </xf>
    <xf numFmtId="0" fontId="5" fillId="0" borderId="3" xfId="0" applyFont="1" applyBorder="1"/>
    <xf numFmtId="0" fontId="5" fillId="0" borderId="4" xfId="0" applyFont="1" applyBorder="1"/>
    <xf numFmtId="0" fontId="2" fillId="0" borderId="2" xfId="0" applyFont="1" applyBorder="1" applyAlignment="1">
      <alignment vertical="center" wrapText="1"/>
    </xf>
    <xf numFmtId="0" fontId="4" fillId="0" borderId="2" xfId="0" applyFont="1" applyBorder="1" applyAlignment="1">
      <alignment wrapText="1"/>
    </xf>
    <xf numFmtId="0" fontId="6" fillId="0" borderId="2" xfId="0" applyFont="1" applyBorder="1" applyAlignment="1">
      <alignment wrapText="1"/>
    </xf>
    <xf numFmtId="0" fontId="4" fillId="3" borderId="2" xfId="0" applyFont="1" applyFill="1" applyBorder="1" applyAlignment="1">
      <alignment horizontal="center"/>
    </xf>
    <xf numFmtId="0" fontId="3" fillId="0" borderId="2" xfId="0" applyFont="1" applyBorder="1" applyAlignment="1">
      <alignment wrapText="1"/>
    </xf>
    <xf numFmtId="10" fontId="8" fillId="6" borderId="9" xfId="0" applyNumberFormat="1" applyFont="1" applyFill="1" applyBorder="1" applyAlignment="1">
      <alignment horizontal="center"/>
    </xf>
    <xf numFmtId="0" fontId="5" fillId="0" borderId="11" xfId="0" applyFont="1" applyBorder="1"/>
    <xf numFmtId="0" fontId="2" fillId="6" borderId="8" xfId="0" applyFont="1" applyFill="1" applyBorder="1" applyAlignment="1">
      <alignment horizontal="center"/>
    </xf>
    <xf numFmtId="0" fontId="5" fillId="0" borderId="10" xfId="0" applyFont="1" applyBorder="1"/>
    <xf numFmtId="0" fontId="2" fillId="0" borderId="5" xfId="0" applyFont="1" applyBorder="1" applyAlignment="1">
      <alignment vertical="center"/>
    </xf>
    <xf numFmtId="0" fontId="5" fillId="0" borderId="6" xfId="0" applyFont="1" applyBorder="1"/>
    <xf numFmtId="0" fontId="2" fillId="0" borderId="5" xfId="0" applyFont="1" applyBorder="1" applyAlignment="1">
      <alignment vertical="center" wrapText="1"/>
    </xf>
    <xf numFmtId="0" fontId="2" fillId="0" borderId="8" xfId="0" applyFont="1" applyBorder="1" applyAlignment="1">
      <alignment vertical="center" wrapText="1"/>
    </xf>
    <xf numFmtId="0" fontId="5" fillId="0" borderId="9" xfId="0" applyFont="1" applyBorder="1"/>
    <xf numFmtId="0" fontId="2" fillId="6" borderId="5" xfId="0" applyFont="1" applyFill="1" applyBorder="1" applyAlignment="1">
      <alignment vertical="center"/>
    </xf>
    <xf numFmtId="0" fontId="2" fillId="4" borderId="8" xfId="0" applyFont="1" applyFill="1" applyBorder="1" applyAlignment="1">
      <alignment horizontal="center"/>
    </xf>
    <xf numFmtId="10" fontId="8" fillId="4" borderId="9" xfId="0" applyNumberFormat="1" applyFont="1" applyFill="1" applyBorder="1" applyAlignment="1">
      <alignment horizontal="center"/>
    </xf>
    <xf numFmtId="0" fontId="2" fillId="6" borderId="8" xfId="0" applyFont="1" applyFill="1" applyBorder="1" applyAlignment="1">
      <alignment vertical="center" wrapText="1"/>
    </xf>
    <xf numFmtId="0" fontId="2" fillId="0" borderId="8" xfId="0" applyFont="1" applyBorder="1" applyAlignment="1">
      <alignment horizontal="center" vertical="center" wrapText="1"/>
    </xf>
    <xf numFmtId="0" fontId="2" fillId="4" borderId="5" xfId="0" applyFont="1" applyFill="1" applyBorder="1" applyAlignment="1">
      <alignment vertical="center"/>
    </xf>
    <xf numFmtId="0" fontId="2" fillId="4" borderId="8" xfId="0" applyFont="1" applyFill="1" applyBorder="1" applyAlignment="1">
      <alignment vertical="center" wrapText="1"/>
    </xf>
    <xf numFmtId="0" fontId="2" fillId="4" borderId="5" xfId="0" applyFont="1" applyFill="1" applyBorder="1" applyAlignment="1">
      <alignment vertical="center" wrapText="1"/>
    </xf>
    <xf numFmtId="0" fontId="2" fillId="6" borderId="5" xfId="0" applyFont="1" applyFill="1" applyBorder="1" applyAlignment="1">
      <alignment vertical="center" wrapText="1"/>
    </xf>
    <xf numFmtId="0" fontId="2" fillId="4" borderId="8" xfId="0" applyFont="1" applyFill="1" applyBorder="1" applyAlignment="1">
      <alignment horizontal="left" vertical="top" wrapText="1"/>
    </xf>
    <xf numFmtId="0" fontId="5" fillId="0" borderId="9" xfId="0" applyFont="1" applyBorder="1" applyAlignment="1">
      <alignment horizontal="left" vertical="top"/>
    </xf>
    <xf numFmtId="0" fontId="3" fillId="0" borderId="0" xfId="0" applyFo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B2:I173"/>
  <sheetViews>
    <sheetView showGridLines="0" tabSelected="1" zoomScale="150" zoomScaleNormal="150" workbookViewId="0">
      <selection activeCell="F4" sqref="F4"/>
    </sheetView>
  </sheetViews>
  <sheetFormatPr baseColWidth="10" defaultColWidth="14.5" defaultRowHeight="15" customHeight="1" x14ac:dyDescent="0.2"/>
  <cols>
    <col min="1" max="1" width="4.1640625" customWidth="1"/>
    <col min="2" max="2" width="3.33203125" customWidth="1"/>
    <col min="3" max="3" width="60.33203125" customWidth="1"/>
    <col min="4" max="5" width="10.1640625" customWidth="1"/>
  </cols>
  <sheetData>
    <row r="2" spans="2:9" x14ac:dyDescent="0.2">
      <c r="B2" s="25" t="s">
        <v>170</v>
      </c>
      <c r="C2" s="20"/>
      <c r="D2" s="20"/>
      <c r="E2" s="21"/>
    </row>
    <row r="3" spans="2:9" x14ac:dyDescent="0.2">
      <c r="B3" s="24" t="s">
        <v>171</v>
      </c>
      <c r="C3" s="20"/>
      <c r="D3" s="20"/>
      <c r="E3" s="21"/>
    </row>
    <row r="4" spans="2:9" ht="32" x14ac:dyDescent="0.2">
      <c r="B4" s="23" t="s">
        <v>172</v>
      </c>
      <c r="C4" s="21"/>
      <c r="D4" s="9" t="s">
        <v>173</v>
      </c>
      <c r="E4" s="9" t="s">
        <v>174</v>
      </c>
      <c r="I4" s="10"/>
    </row>
    <row r="5" spans="2:9" x14ac:dyDescent="0.2">
      <c r="B5" s="31" t="s">
        <v>60</v>
      </c>
      <c r="C5" s="33" t="s">
        <v>175</v>
      </c>
      <c r="D5" s="11">
        <v>1</v>
      </c>
      <c r="E5" s="11">
        <v>0</v>
      </c>
      <c r="G5" s="10" t="s">
        <v>176</v>
      </c>
      <c r="I5" s="10"/>
    </row>
    <row r="6" spans="2:9" x14ac:dyDescent="0.2">
      <c r="B6" s="32"/>
      <c r="C6" s="32"/>
      <c r="D6" s="12">
        <f t="shared" ref="D6:E6" si="0">D5/27</f>
        <v>3.7037037037037035E-2</v>
      </c>
      <c r="E6" s="12">
        <f t="shared" si="0"/>
        <v>0</v>
      </c>
      <c r="G6" s="10" t="s">
        <v>177</v>
      </c>
      <c r="I6" s="10"/>
    </row>
    <row r="7" spans="2:9" x14ac:dyDescent="0.2">
      <c r="B7" s="31" t="s">
        <v>56</v>
      </c>
      <c r="C7" s="33" t="s">
        <v>178</v>
      </c>
      <c r="D7" s="11">
        <v>6</v>
      </c>
      <c r="E7" s="11">
        <v>0</v>
      </c>
      <c r="G7" s="10" t="s">
        <v>179</v>
      </c>
      <c r="I7" s="10"/>
    </row>
    <row r="8" spans="2:9" x14ac:dyDescent="0.2">
      <c r="B8" s="32"/>
      <c r="C8" s="32"/>
      <c r="D8" s="12">
        <f t="shared" ref="D8:E8" si="1">D7/27</f>
        <v>0.22222222222222221</v>
      </c>
      <c r="E8" s="12">
        <f t="shared" si="1"/>
        <v>0</v>
      </c>
      <c r="G8" s="10" t="s">
        <v>180</v>
      </c>
      <c r="I8" s="10"/>
    </row>
    <row r="9" spans="2:9" x14ac:dyDescent="0.2">
      <c r="B9" s="31" t="s">
        <v>57</v>
      </c>
      <c r="C9" s="34" t="s">
        <v>181</v>
      </c>
      <c r="D9" s="11">
        <v>7</v>
      </c>
      <c r="E9" s="11">
        <v>3</v>
      </c>
      <c r="G9" s="10" t="s">
        <v>182</v>
      </c>
      <c r="I9" s="10"/>
    </row>
    <row r="10" spans="2:9" x14ac:dyDescent="0.2">
      <c r="B10" s="32"/>
      <c r="C10" s="35"/>
      <c r="D10" s="12">
        <f t="shared" ref="D10:E10" si="2">D9/27</f>
        <v>0.25925925925925924</v>
      </c>
      <c r="E10" s="12">
        <f t="shared" si="2"/>
        <v>0.1111111111111111</v>
      </c>
      <c r="G10" s="10" t="s">
        <v>183</v>
      </c>
      <c r="I10" s="10"/>
    </row>
    <row r="11" spans="2:9" x14ac:dyDescent="0.2">
      <c r="B11" s="41" t="s">
        <v>65</v>
      </c>
      <c r="C11" s="42" t="s">
        <v>184</v>
      </c>
      <c r="D11" s="13">
        <v>9</v>
      </c>
      <c r="E11" s="13">
        <v>19</v>
      </c>
      <c r="G11" s="14" t="s">
        <v>185</v>
      </c>
      <c r="I11" s="10"/>
    </row>
    <row r="12" spans="2:9" x14ac:dyDescent="0.2">
      <c r="B12" s="32"/>
      <c r="C12" s="35"/>
      <c r="D12" s="15">
        <f t="shared" ref="D12:E12" si="3">D11/27</f>
        <v>0.33333333333333331</v>
      </c>
      <c r="E12" s="15">
        <f t="shared" si="3"/>
        <v>0.70370370370370372</v>
      </c>
      <c r="I12" s="10"/>
    </row>
    <row r="13" spans="2:9" x14ac:dyDescent="0.2">
      <c r="B13" s="41" t="s">
        <v>64</v>
      </c>
      <c r="C13" s="43" t="s">
        <v>186</v>
      </c>
      <c r="D13" s="13">
        <v>4</v>
      </c>
      <c r="E13" s="13">
        <v>5</v>
      </c>
      <c r="I13" s="10"/>
    </row>
    <row r="14" spans="2:9" x14ac:dyDescent="0.2">
      <c r="B14" s="32"/>
      <c r="C14" s="32"/>
      <c r="D14" s="15">
        <f t="shared" ref="D14:E14" si="4">D13/27</f>
        <v>0.14814814814814814</v>
      </c>
      <c r="E14" s="15">
        <f t="shared" si="4"/>
        <v>0.18518518518518517</v>
      </c>
    </row>
    <row r="15" spans="2:9" x14ac:dyDescent="0.2">
      <c r="I15" s="10"/>
    </row>
    <row r="16" spans="2:9" x14ac:dyDescent="0.2">
      <c r="B16" s="25" t="s">
        <v>187</v>
      </c>
      <c r="C16" s="20"/>
      <c r="D16" s="20"/>
      <c r="E16" s="21"/>
    </row>
    <row r="17" spans="2:9" x14ac:dyDescent="0.2">
      <c r="B17" s="24" t="s">
        <v>188</v>
      </c>
      <c r="C17" s="20"/>
      <c r="D17" s="20"/>
      <c r="E17" s="21"/>
      <c r="I17" s="10"/>
    </row>
    <row r="18" spans="2:9" ht="32" x14ac:dyDescent="0.2">
      <c r="B18" s="23" t="s">
        <v>189</v>
      </c>
      <c r="C18" s="21"/>
      <c r="D18" s="9" t="s">
        <v>173</v>
      </c>
      <c r="E18" s="9" t="s">
        <v>174</v>
      </c>
    </row>
    <row r="19" spans="2:9" x14ac:dyDescent="0.2">
      <c r="B19" s="31" t="s">
        <v>60</v>
      </c>
      <c r="C19" s="33" t="s">
        <v>190</v>
      </c>
      <c r="D19" s="11">
        <v>2</v>
      </c>
      <c r="E19" s="11">
        <v>0</v>
      </c>
      <c r="G19" s="10" t="s">
        <v>191</v>
      </c>
      <c r="I19" s="10"/>
    </row>
    <row r="20" spans="2:9" x14ac:dyDescent="0.2">
      <c r="B20" s="32"/>
      <c r="C20" s="32"/>
      <c r="D20" s="12">
        <f t="shared" ref="D20:E20" si="5">D19/27</f>
        <v>7.407407407407407E-2</v>
      </c>
      <c r="E20" s="12">
        <f t="shared" si="5"/>
        <v>0</v>
      </c>
      <c r="G20" s="10" t="s">
        <v>192</v>
      </c>
    </row>
    <row r="21" spans="2:9" x14ac:dyDescent="0.2">
      <c r="B21" s="31" t="s">
        <v>56</v>
      </c>
      <c r="C21" s="33" t="s">
        <v>193</v>
      </c>
      <c r="D21" s="11">
        <v>2</v>
      </c>
      <c r="E21" s="11">
        <v>3</v>
      </c>
      <c r="G21" s="10" t="s">
        <v>194</v>
      </c>
      <c r="I21" s="10"/>
    </row>
    <row r="22" spans="2:9" x14ac:dyDescent="0.2">
      <c r="B22" s="32"/>
      <c r="C22" s="32"/>
      <c r="D22" s="12">
        <f t="shared" ref="D22:E22" si="6">D21/27</f>
        <v>7.407407407407407E-2</v>
      </c>
      <c r="E22" s="12">
        <f t="shared" si="6"/>
        <v>0.1111111111111111</v>
      </c>
      <c r="G22" s="10" t="s">
        <v>195</v>
      </c>
    </row>
    <row r="23" spans="2:9" x14ac:dyDescent="0.2">
      <c r="B23" s="31" t="s">
        <v>57</v>
      </c>
      <c r="C23" s="34" t="s">
        <v>196</v>
      </c>
      <c r="D23" s="11">
        <v>8</v>
      </c>
      <c r="E23" s="11">
        <v>4</v>
      </c>
      <c r="G23" s="10" t="s">
        <v>182</v>
      </c>
      <c r="I23" s="10"/>
    </row>
    <row r="24" spans="2:9" x14ac:dyDescent="0.2">
      <c r="B24" s="32"/>
      <c r="C24" s="35"/>
      <c r="D24" s="12">
        <f t="shared" ref="D24:E24" si="7">D23/27</f>
        <v>0.29629629629629628</v>
      </c>
      <c r="E24" s="12">
        <f t="shared" si="7"/>
        <v>0.14814814814814814</v>
      </c>
      <c r="G24" s="10" t="s">
        <v>183</v>
      </c>
    </row>
    <row r="25" spans="2:9" x14ac:dyDescent="0.2">
      <c r="B25" s="41" t="s">
        <v>65</v>
      </c>
      <c r="C25" s="42" t="s">
        <v>197</v>
      </c>
      <c r="D25" s="13">
        <v>12</v>
      </c>
      <c r="E25" s="13">
        <v>15</v>
      </c>
      <c r="G25" s="14" t="s">
        <v>198</v>
      </c>
      <c r="I25" s="10"/>
    </row>
    <row r="26" spans="2:9" x14ac:dyDescent="0.2">
      <c r="B26" s="32"/>
      <c r="C26" s="35"/>
      <c r="D26" s="15">
        <f t="shared" ref="D26:E26" si="8">D25/27</f>
        <v>0.44444444444444442</v>
      </c>
      <c r="E26" s="15">
        <f t="shared" si="8"/>
        <v>0.55555555555555558</v>
      </c>
    </row>
    <row r="27" spans="2:9" x14ac:dyDescent="0.2">
      <c r="B27" s="41" t="s">
        <v>64</v>
      </c>
      <c r="C27" s="43" t="s">
        <v>199</v>
      </c>
      <c r="D27" s="13">
        <v>3</v>
      </c>
      <c r="E27" s="13">
        <v>5</v>
      </c>
      <c r="I27" s="10"/>
    </row>
    <row r="28" spans="2:9" x14ac:dyDescent="0.2">
      <c r="B28" s="32"/>
      <c r="C28" s="32"/>
      <c r="D28" s="15">
        <f t="shared" ref="D28:E28" si="9">D27/27</f>
        <v>0.1111111111111111</v>
      </c>
      <c r="E28" s="15">
        <f t="shared" si="9"/>
        <v>0.18518518518518517</v>
      </c>
    </row>
    <row r="29" spans="2:9" x14ac:dyDescent="0.2">
      <c r="I29" s="10"/>
    </row>
    <row r="30" spans="2:9" x14ac:dyDescent="0.2">
      <c r="B30" s="25" t="s">
        <v>200</v>
      </c>
      <c r="C30" s="20"/>
      <c r="D30" s="20"/>
      <c r="E30" s="21"/>
    </row>
    <row r="31" spans="2:9" x14ac:dyDescent="0.2">
      <c r="B31" s="24" t="s">
        <v>188</v>
      </c>
      <c r="C31" s="20"/>
      <c r="D31" s="20"/>
      <c r="E31" s="21"/>
    </row>
    <row r="32" spans="2:9" ht="32" x14ac:dyDescent="0.2">
      <c r="B32" s="23" t="s">
        <v>201</v>
      </c>
      <c r="C32" s="21"/>
      <c r="D32" s="9" t="s">
        <v>173</v>
      </c>
      <c r="E32" s="9" t="s">
        <v>174</v>
      </c>
    </row>
    <row r="33" spans="2:5" x14ac:dyDescent="0.2">
      <c r="B33" s="41" t="s">
        <v>60</v>
      </c>
      <c r="C33" s="43" t="s">
        <v>202</v>
      </c>
      <c r="D33" s="13">
        <v>13</v>
      </c>
      <c r="E33" s="13">
        <v>21</v>
      </c>
    </row>
    <row r="34" spans="2:5" x14ac:dyDescent="0.2">
      <c r="B34" s="32"/>
      <c r="C34" s="32"/>
      <c r="D34" s="16">
        <f t="shared" ref="D34:E34" si="10">D33/27</f>
        <v>0.48148148148148145</v>
      </c>
      <c r="E34" s="16">
        <f t="shared" si="10"/>
        <v>0.77777777777777779</v>
      </c>
    </row>
    <row r="35" spans="2:5" x14ac:dyDescent="0.2">
      <c r="B35" s="41" t="s">
        <v>56</v>
      </c>
      <c r="C35" s="43" t="s">
        <v>203</v>
      </c>
      <c r="D35" s="13">
        <v>15</v>
      </c>
      <c r="E35" s="13">
        <v>22</v>
      </c>
    </row>
    <row r="36" spans="2:5" x14ac:dyDescent="0.2">
      <c r="B36" s="32"/>
      <c r="C36" s="32"/>
      <c r="D36" s="16">
        <f t="shared" ref="D36:E36" si="11">D35/27</f>
        <v>0.55555555555555558</v>
      </c>
      <c r="E36" s="16">
        <f t="shared" si="11"/>
        <v>0.81481481481481477</v>
      </c>
    </row>
    <row r="37" spans="2:5" x14ac:dyDescent="0.2">
      <c r="B37" s="41" t="s">
        <v>57</v>
      </c>
      <c r="C37" s="42" t="s">
        <v>204</v>
      </c>
      <c r="D37" s="13">
        <v>10</v>
      </c>
      <c r="E37" s="13">
        <v>27</v>
      </c>
    </row>
    <row r="38" spans="2:5" x14ac:dyDescent="0.2">
      <c r="B38" s="32"/>
      <c r="C38" s="35"/>
      <c r="D38" s="16">
        <f t="shared" ref="D38:E38" si="12">D37/27</f>
        <v>0.37037037037037035</v>
      </c>
      <c r="E38" s="16">
        <f t="shared" si="12"/>
        <v>1</v>
      </c>
    </row>
    <row r="39" spans="2:5" x14ac:dyDescent="0.2">
      <c r="B39" s="41" t="s">
        <v>65</v>
      </c>
      <c r="C39" s="42" t="s">
        <v>205</v>
      </c>
      <c r="D39" s="13">
        <v>7</v>
      </c>
      <c r="E39" s="13">
        <v>18</v>
      </c>
    </row>
    <row r="40" spans="2:5" x14ac:dyDescent="0.2">
      <c r="B40" s="32"/>
      <c r="C40" s="35"/>
      <c r="D40" s="15">
        <f t="shared" ref="D40:E40" si="13">D39/27</f>
        <v>0.25925925925925924</v>
      </c>
      <c r="E40" s="15">
        <f t="shared" si="13"/>
        <v>0.66666666666666663</v>
      </c>
    </row>
    <row r="41" spans="2:5" x14ac:dyDescent="0.2">
      <c r="B41" s="41" t="s">
        <v>64</v>
      </c>
      <c r="C41" s="43" t="s">
        <v>206</v>
      </c>
      <c r="D41" s="13">
        <v>13</v>
      </c>
      <c r="E41" s="13">
        <v>16</v>
      </c>
    </row>
    <row r="42" spans="2:5" x14ac:dyDescent="0.2">
      <c r="B42" s="32"/>
      <c r="C42" s="32"/>
      <c r="D42" s="15">
        <f t="shared" ref="D42:E42" si="14">D41/27</f>
        <v>0.48148148148148145</v>
      </c>
      <c r="E42" s="15">
        <f t="shared" si="14"/>
        <v>0.59259259259259256</v>
      </c>
    </row>
    <row r="43" spans="2:5" x14ac:dyDescent="0.2">
      <c r="B43" s="36" t="s">
        <v>207</v>
      </c>
      <c r="C43" s="44" t="s">
        <v>208</v>
      </c>
      <c r="D43" s="17">
        <v>0</v>
      </c>
      <c r="E43" s="17">
        <v>0</v>
      </c>
    </row>
    <row r="44" spans="2:5" x14ac:dyDescent="0.2">
      <c r="B44" s="32"/>
      <c r="C44" s="32"/>
      <c r="D44" s="18">
        <f t="shared" ref="D44:E44" si="15">D43/27</f>
        <v>0</v>
      </c>
      <c r="E44" s="18">
        <f t="shared" si="15"/>
        <v>0</v>
      </c>
    </row>
    <row r="46" spans="2:5" x14ac:dyDescent="0.2">
      <c r="B46" s="25" t="s">
        <v>245</v>
      </c>
      <c r="C46" s="20"/>
      <c r="D46" s="20"/>
      <c r="E46" s="21"/>
    </row>
    <row r="47" spans="2:5" x14ac:dyDescent="0.2">
      <c r="B47" s="24" t="s">
        <v>171</v>
      </c>
      <c r="C47" s="20"/>
      <c r="D47" s="20"/>
      <c r="E47" s="21"/>
    </row>
    <row r="48" spans="2:5" ht="32" x14ac:dyDescent="0.2">
      <c r="B48" s="23" t="s">
        <v>246</v>
      </c>
      <c r="C48" s="21"/>
      <c r="D48" s="9" t="s">
        <v>173</v>
      </c>
      <c r="E48" s="9" t="s">
        <v>174</v>
      </c>
    </row>
    <row r="49" spans="2:9" x14ac:dyDescent="0.2">
      <c r="B49" s="31" t="s">
        <v>60</v>
      </c>
      <c r="C49" s="33" t="s">
        <v>175</v>
      </c>
      <c r="D49" s="11">
        <v>6</v>
      </c>
      <c r="E49" s="11">
        <v>0</v>
      </c>
      <c r="G49" s="10" t="s">
        <v>209</v>
      </c>
    </row>
    <row r="50" spans="2:9" x14ac:dyDescent="0.2">
      <c r="B50" s="32"/>
      <c r="C50" s="32"/>
      <c r="D50" s="12">
        <f t="shared" ref="D50:E50" si="16">D49/27</f>
        <v>0.22222222222222221</v>
      </c>
      <c r="E50" s="12">
        <f t="shared" si="16"/>
        <v>0</v>
      </c>
      <c r="G50" s="10" t="s">
        <v>210</v>
      </c>
    </row>
    <row r="51" spans="2:9" x14ac:dyDescent="0.2">
      <c r="B51" s="31" t="s">
        <v>56</v>
      </c>
      <c r="C51" s="33" t="s">
        <v>178</v>
      </c>
      <c r="D51" s="11">
        <v>8</v>
      </c>
      <c r="E51" s="11">
        <v>5</v>
      </c>
      <c r="G51" s="10" t="s">
        <v>211</v>
      </c>
      <c r="I51" s="10"/>
    </row>
    <row r="52" spans="2:9" x14ac:dyDescent="0.2">
      <c r="B52" s="32"/>
      <c r="C52" s="32"/>
      <c r="D52" s="12">
        <f t="shared" ref="D52:E52" si="17">D51/27</f>
        <v>0.29629629629629628</v>
      </c>
      <c r="E52" s="12">
        <f t="shared" si="17"/>
        <v>0.18518518518518517</v>
      </c>
      <c r="G52" s="10" t="s">
        <v>195</v>
      </c>
    </row>
    <row r="53" spans="2:9" x14ac:dyDescent="0.2">
      <c r="B53" s="31" t="s">
        <v>57</v>
      </c>
      <c r="C53" s="34" t="s">
        <v>181</v>
      </c>
      <c r="D53" s="11">
        <v>7</v>
      </c>
      <c r="E53" s="11">
        <v>3</v>
      </c>
      <c r="G53" s="10" t="s">
        <v>182</v>
      </c>
      <c r="I53" s="10"/>
    </row>
    <row r="54" spans="2:9" x14ac:dyDescent="0.2">
      <c r="B54" s="32"/>
      <c r="C54" s="35"/>
      <c r="D54" s="12">
        <f t="shared" ref="D54:E54" si="18">D53/27</f>
        <v>0.25925925925925924</v>
      </c>
      <c r="E54" s="12">
        <f t="shared" si="18"/>
        <v>0.1111111111111111</v>
      </c>
      <c r="G54" s="10" t="s">
        <v>183</v>
      </c>
    </row>
    <row r="55" spans="2:9" x14ac:dyDescent="0.2">
      <c r="B55" s="41" t="s">
        <v>65</v>
      </c>
      <c r="C55" s="42" t="s">
        <v>184</v>
      </c>
      <c r="D55" s="13">
        <v>6</v>
      </c>
      <c r="E55" s="13">
        <v>19</v>
      </c>
      <c r="G55" s="14" t="s">
        <v>247</v>
      </c>
      <c r="I55" s="10"/>
    </row>
    <row r="56" spans="2:9" x14ac:dyDescent="0.2">
      <c r="B56" s="32"/>
      <c r="C56" s="35"/>
      <c r="D56" s="15">
        <f t="shared" ref="D56:E56" si="19">D55/27</f>
        <v>0.22222222222222221</v>
      </c>
      <c r="E56" s="15">
        <f t="shared" si="19"/>
        <v>0.70370370370370372</v>
      </c>
    </row>
    <row r="57" spans="2:9" x14ac:dyDescent="0.2">
      <c r="B57" s="41" t="s">
        <v>64</v>
      </c>
      <c r="C57" s="43" t="s">
        <v>186</v>
      </c>
      <c r="D57" s="13">
        <v>0</v>
      </c>
      <c r="E57" s="13">
        <v>0</v>
      </c>
      <c r="I57" s="10"/>
    </row>
    <row r="58" spans="2:9" x14ac:dyDescent="0.2">
      <c r="B58" s="32"/>
      <c r="C58" s="32"/>
      <c r="D58" s="15">
        <f t="shared" ref="D58:E58" si="20">D57/27</f>
        <v>0</v>
      </c>
      <c r="E58" s="15">
        <f t="shared" si="20"/>
        <v>0</v>
      </c>
    </row>
    <row r="59" spans="2:9" x14ac:dyDescent="0.2">
      <c r="I59" s="10"/>
    </row>
    <row r="60" spans="2:9" x14ac:dyDescent="0.2">
      <c r="B60" s="25" t="s">
        <v>248</v>
      </c>
      <c r="C60" s="20"/>
      <c r="D60" s="20"/>
      <c r="E60" s="21"/>
    </row>
    <row r="61" spans="2:9" x14ac:dyDescent="0.2">
      <c r="B61" s="24" t="s">
        <v>188</v>
      </c>
      <c r="C61" s="20"/>
      <c r="D61" s="20"/>
      <c r="E61" s="21"/>
      <c r="I61" s="10"/>
    </row>
    <row r="62" spans="2:9" ht="32" x14ac:dyDescent="0.2">
      <c r="B62" s="23" t="s">
        <v>249</v>
      </c>
      <c r="C62" s="21"/>
      <c r="D62" s="9" t="s">
        <v>173</v>
      </c>
      <c r="E62" s="9" t="s">
        <v>174</v>
      </c>
    </row>
    <row r="63" spans="2:9" x14ac:dyDescent="0.2">
      <c r="B63" s="31" t="s">
        <v>60</v>
      </c>
      <c r="C63" s="33" t="s">
        <v>190</v>
      </c>
      <c r="D63" s="11">
        <v>1</v>
      </c>
      <c r="E63" s="11">
        <v>0</v>
      </c>
      <c r="G63" s="10" t="s">
        <v>212</v>
      </c>
    </row>
    <row r="64" spans="2:9" x14ac:dyDescent="0.2">
      <c r="B64" s="32"/>
      <c r="C64" s="32"/>
      <c r="D64" s="12">
        <f t="shared" ref="D64:E64" si="21">D63/27</f>
        <v>3.7037037037037035E-2</v>
      </c>
      <c r="E64" s="12">
        <f t="shared" si="21"/>
        <v>0</v>
      </c>
      <c r="G64" s="10" t="s">
        <v>213</v>
      </c>
      <c r="I64" s="10"/>
    </row>
    <row r="65" spans="2:9" x14ac:dyDescent="0.2">
      <c r="B65" s="31" t="s">
        <v>56</v>
      </c>
      <c r="C65" s="33" t="s">
        <v>193</v>
      </c>
      <c r="D65" s="11">
        <v>2</v>
      </c>
      <c r="E65" s="11">
        <v>1</v>
      </c>
      <c r="G65" s="10" t="s">
        <v>214</v>
      </c>
    </row>
    <row r="66" spans="2:9" x14ac:dyDescent="0.2">
      <c r="B66" s="32"/>
      <c r="C66" s="32"/>
      <c r="D66" s="12">
        <f t="shared" ref="D66:E66" si="22">D65/27</f>
        <v>7.407407407407407E-2</v>
      </c>
      <c r="E66" s="12">
        <f t="shared" si="22"/>
        <v>3.7037037037037035E-2</v>
      </c>
      <c r="G66" s="10" t="s">
        <v>215</v>
      </c>
      <c r="I66" s="10"/>
    </row>
    <row r="67" spans="2:9" x14ac:dyDescent="0.2">
      <c r="B67" s="31" t="s">
        <v>57</v>
      </c>
      <c r="C67" s="34" t="s">
        <v>196</v>
      </c>
      <c r="D67" s="11">
        <v>12</v>
      </c>
      <c r="E67" s="11">
        <v>3</v>
      </c>
      <c r="G67" s="10" t="s">
        <v>216</v>
      </c>
    </row>
    <row r="68" spans="2:9" x14ac:dyDescent="0.2">
      <c r="B68" s="32"/>
      <c r="C68" s="35"/>
      <c r="D68" s="12">
        <f t="shared" ref="D68:E68" si="23">D67/27</f>
        <v>0.44444444444444442</v>
      </c>
      <c r="E68" s="12">
        <f t="shared" si="23"/>
        <v>0.1111111111111111</v>
      </c>
      <c r="G68" s="10" t="s">
        <v>217</v>
      </c>
      <c r="I68" s="10"/>
    </row>
    <row r="69" spans="2:9" x14ac:dyDescent="0.2">
      <c r="B69" s="41" t="s">
        <v>65</v>
      </c>
      <c r="C69" s="42" t="s">
        <v>197</v>
      </c>
      <c r="D69" s="13">
        <v>12</v>
      </c>
      <c r="E69" s="13">
        <v>19</v>
      </c>
      <c r="G69" s="14" t="s">
        <v>218</v>
      </c>
    </row>
    <row r="70" spans="2:9" x14ac:dyDescent="0.2">
      <c r="B70" s="32"/>
      <c r="C70" s="35"/>
      <c r="D70" s="15">
        <f t="shared" ref="D70:E70" si="24">D69/27</f>
        <v>0.44444444444444442</v>
      </c>
      <c r="E70" s="15">
        <f t="shared" si="24"/>
        <v>0.70370370370370372</v>
      </c>
      <c r="I70" s="10"/>
    </row>
    <row r="71" spans="2:9" x14ac:dyDescent="0.2">
      <c r="B71" s="41" t="s">
        <v>64</v>
      </c>
      <c r="C71" s="43" t="s">
        <v>199</v>
      </c>
      <c r="D71" s="13">
        <v>0</v>
      </c>
      <c r="E71" s="13">
        <v>4</v>
      </c>
    </row>
    <row r="72" spans="2:9" x14ac:dyDescent="0.2">
      <c r="B72" s="32"/>
      <c r="C72" s="32"/>
      <c r="D72" s="15">
        <f t="shared" ref="D72:E72" si="25">D71/27</f>
        <v>0</v>
      </c>
      <c r="E72" s="15">
        <f t="shared" si="25"/>
        <v>0.14814814814814814</v>
      </c>
      <c r="I72" s="10"/>
    </row>
    <row r="74" spans="2:9" x14ac:dyDescent="0.2">
      <c r="B74" s="25" t="s">
        <v>250</v>
      </c>
      <c r="C74" s="20"/>
      <c r="D74" s="20"/>
      <c r="E74" s="21"/>
      <c r="I74" s="10"/>
    </row>
    <row r="75" spans="2:9" x14ac:dyDescent="0.2">
      <c r="B75" s="24" t="s">
        <v>188</v>
      </c>
      <c r="C75" s="20"/>
      <c r="D75" s="20"/>
      <c r="E75" s="21"/>
    </row>
    <row r="76" spans="2:9" ht="32" x14ac:dyDescent="0.2">
      <c r="B76" s="23" t="s">
        <v>251</v>
      </c>
      <c r="C76" s="21"/>
      <c r="D76" s="9" t="s">
        <v>173</v>
      </c>
      <c r="E76" s="9" t="s">
        <v>174</v>
      </c>
    </row>
    <row r="77" spans="2:9" x14ac:dyDescent="0.2">
      <c r="B77" s="41" t="s">
        <v>60</v>
      </c>
      <c r="C77" s="43" t="s">
        <v>202</v>
      </c>
      <c r="D77" s="13">
        <v>11</v>
      </c>
      <c r="E77" s="13">
        <v>20</v>
      </c>
    </row>
    <row r="78" spans="2:9" x14ac:dyDescent="0.2">
      <c r="B78" s="32"/>
      <c r="C78" s="32"/>
      <c r="D78" s="16">
        <f t="shared" ref="D78:E78" si="26">D77/27</f>
        <v>0.40740740740740738</v>
      </c>
      <c r="E78" s="16">
        <f t="shared" si="26"/>
        <v>0.7407407407407407</v>
      </c>
    </row>
    <row r="79" spans="2:9" x14ac:dyDescent="0.2">
      <c r="B79" s="41" t="s">
        <v>56</v>
      </c>
      <c r="C79" s="43" t="s">
        <v>203</v>
      </c>
      <c r="D79" s="13">
        <v>16</v>
      </c>
      <c r="E79" s="13">
        <v>23</v>
      </c>
    </row>
    <row r="80" spans="2:9" x14ac:dyDescent="0.2">
      <c r="B80" s="32"/>
      <c r="C80" s="32"/>
      <c r="D80" s="16">
        <f t="shared" ref="D80:E80" si="27">D79/27</f>
        <v>0.59259259259259256</v>
      </c>
      <c r="E80" s="16">
        <f t="shared" si="27"/>
        <v>0.85185185185185186</v>
      </c>
    </row>
    <row r="81" spans="2:7" x14ac:dyDescent="0.2">
      <c r="B81" s="41" t="s">
        <v>57</v>
      </c>
      <c r="C81" s="42" t="s">
        <v>204</v>
      </c>
      <c r="D81" s="13">
        <v>13</v>
      </c>
      <c r="E81" s="13">
        <v>22</v>
      </c>
    </row>
    <row r="82" spans="2:7" x14ac:dyDescent="0.2">
      <c r="B82" s="32"/>
      <c r="C82" s="35"/>
      <c r="D82" s="16">
        <f t="shared" ref="D82:E82" si="28">D81/27</f>
        <v>0.48148148148148145</v>
      </c>
      <c r="E82" s="16">
        <f t="shared" si="28"/>
        <v>0.81481481481481477</v>
      </c>
    </row>
    <row r="83" spans="2:7" x14ac:dyDescent="0.2">
      <c r="B83" s="41" t="s">
        <v>65</v>
      </c>
      <c r="C83" s="42" t="s">
        <v>205</v>
      </c>
      <c r="D83" s="13">
        <v>11</v>
      </c>
      <c r="E83" s="13">
        <v>17</v>
      </c>
    </row>
    <row r="84" spans="2:7" x14ac:dyDescent="0.2">
      <c r="B84" s="32"/>
      <c r="C84" s="35"/>
      <c r="D84" s="15">
        <f t="shared" ref="D84:E84" si="29">D83/27</f>
        <v>0.40740740740740738</v>
      </c>
      <c r="E84" s="15">
        <f t="shared" si="29"/>
        <v>0.62962962962962965</v>
      </c>
    </row>
    <row r="85" spans="2:7" x14ac:dyDescent="0.2">
      <c r="B85" s="41" t="s">
        <v>64</v>
      </c>
      <c r="C85" s="43" t="s">
        <v>206</v>
      </c>
      <c r="D85" s="13">
        <v>18</v>
      </c>
      <c r="E85" s="13">
        <v>22</v>
      </c>
    </row>
    <row r="86" spans="2:7" x14ac:dyDescent="0.2">
      <c r="B86" s="32"/>
      <c r="C86" s="32"/>
      <c r="D86" s="15">
        <f t="shared" ref="D86:E86" si="30">D85/27</f>
        <v>0.66666666666666663</v>
      </c>
      <c r="E86" s="15">
        <f t="shared" si="30"/>
        <v>0.81481481481481477</v>
      </c>
    </row>
    <row r="87" spans="2:7" x14ac:dyDescent="0.2">
      <c r="B87" s="36" t="s">
        <v>207</v>
      </c>
      <c r="C87" s="44" t="s">
        <v>208</v>
      </c>
      <c r="D87" s="17">
        <v>0</v>
      </c>
      <c r="E87" s="17">
        <v>0</v>
      </c>
    </row>
    <row r="88" spans="2:7" x14ac:dyDescent="0.2">
      <c r="B88" s="32"/>
      <c r="C88" s="32"/>
      <c r="D88" s="18">
        <f t="shared" ref="D88:E88" si="31">D87/27</f>
        <v>0</v>
      </c>
      <c r="E88" s="18">
        <f t="shared" si="31"/>
        <v>0</v>
      </c>
    </row>
    <row r="90" spans="2:7" x14ac:dyDescent="0.2">
      <c r="B90" s="25" t="s">
        <v>252</v>
      </c>
      <c r="C90" s="20"/>
      <c r="D90" s="20"/>
      <c r="E90" s="21"/>
    </row>
    <row r="91" spans="2:7" x14ac:dyDescent="0.2">
      <c r="B91" s="24" t="s">
        <v>219</v>
      </c>
      <c r="C91" s="20"/>
      <c r="D91" s="20"/>
      <c r="E91" s="21"/>
    </row>
    <row r="92" spans="2:7" ht="27.5" customHeight="1" x14ac:dyDescent="0.2">
      <c r="B92" s="23" t="s">
        <v>220</v>
      </c>
      <c r="C92" s="21"/>
      <c r="D92" s="40" t="s">
        <v>221</v>
      </c>
      <c r="E92" s="30"/>
    </row>
    <row r="93" spans="2:7" x14ac:dyDescent="0.2">
      <c r="B93" s="36" t="s">
        <v>60</v>
      </c>
      <c r="C93" s="39" t="s">
        <v>222</v>
      </c>
      <c r="D93" s="29">
        <v>15</v>
      </c>
      <c r="E93" s="30"/>
    </row>
    <row r="94" spans="2:7" x14ac:dyDescent="0.2">
      <c r="B94" s="32"/>
      <c r="C94" s="35"/>
      <c r="D94" s="27">
        <f>D93/27</f>
        <v>0.55555555555555558</v>
      </c>
      <c r="E94" s="28"/>
      <c r="G94" s="4"/>
    </row>
    <row r="95" spans="2:7" x14ac:dyDescent="0.2">
      <c r="B95" s="36" t="s">
        <v>56</v>
      </c>
      <c r="C95" s="39" t="s">
        <v>223</v>
      </c>
      <c r="D95" s="29">
        <v>14</v>
      </c>
      <c r="E95" s="30"/>
      <c r="G95" s="4"/>
    </row>
    <row r="96" spans="2:7" x14ac:dyDescent="0.2">
      <c r="B96" s="32"/>
      <c r="C96" s="35"/>
      <c r="D96" s="27">
        <f>D95/27</f>
        <v>0.51851851851851849</v>
      </c>
      <c r="E96" s="28"/>
    </row>
    <row r="97" spans="2:5" x14ac:dyDescent="0.2">
      <c r="B97" s="36" t="s">
        <v>57</v>
      </c>
      <c r="C97" s="39" t="s">
        <v>224</v>
      </c>
      <c r="D97" s="29">
        <v>18</v>
      </c>
      <c r="E97" s="30"/>
    </row>
    <row r="98" spans="2:5" x14ac:dyDescent="0.2">
      <c r="B98" s="32"/>
      <c r="C98" s="35"/>
      <c r="D98" s="27">
        <f>D97/27</f>
        <v>0.66666666666666663</v>
      </c>
      <c r="E98" s="28"/>
    </row>
    <row r="99" spans="2:5" x14ac:dyDescent="0.2">
      <c r="B99" s="36" t="s">
        <v>65</v>
      </c>
      <c r="C99" s="39" t="s">
        <v>225</v>
      </c>
      <c r="D99" s="29">
        <v>0</v>
      </c>
      <c r="E99" s="30"/>
    </row>
    <row r="100" spans="2:5" x14ac:dyDescent="0.2">
      <c r="B100" s="32"/>
      <c r="C100" s="35"/>
      <c r="D100" s="27">
        <f>D99/27</f>
        <v>0</v>
      </c>
      <c r="E100" s="28"/>
    </row>
    <row r="101" spans="2:5" x14ac:dyDescent="0.2">
      <c r="B101" s="41" t="s">
        <v>64</v>
      </c>
      <c r="C101" s="45" t="s">
        <v>226</v>
      </c>
      <c r="D101" s="37">
        <v>9</v>
      </c>
      <c r="E101" s="30"/>
    </row>
    <row r="102" spans="2:5" x14ac:dyDescent="0.2">
      <c r="B102" s="32"/>
      <c r="C102" s="46"/>
      <c r="D102" s="38">
        <f>D101/27</f>
        <v>0.33333333333333331</v>
      </c>
      <c r="E102" s="28"/>
    </row>
    <row r="103" spans="2:5" x14ac:dyDescent="0.2">
      <c r="B103" s="41" t="s">
        <v>207</v>
      </c>
      <c r="C103" s="42" t="s">
        <v>227</v>
      </c>
      <c r="D103" s="37">
        <v>12</v>
      </c>
      <c r="E103" s="30"/>
    </row>
    <row r="104" spans="2:5" x14ac:dyDescent="0.2">
      <c r="B104" s="32"/>
      <c r="C104" s="35"/>
      <c r="D104" s="38">
        <f>D103/27</f>
        <v>0.44444444444444442</v>
      </c>
      <c r="E104" s="28"/>
    </row>
    <row r="105" spans="2:5" x14ac:dyDescent="0.2">
      <c r="B105" s="41" t="s">
        <v>228</v>
      </c>
      <c r="C105" s="42" t="s">
        <v>229</v>
      </c>
      <c r="D105" s="37">
        <v>5</v>
      </c>
      <c r="E105" s="30"/>
    </row>
    <row r="106" spans="2:5" x14ac:dyDescent="0.2">
      <c r="B106" s="32"/>
      <c r="C106" s="35"/>
      <c r="D106" s="38">
        <f>D105/27</f>
        <v>0.18518518518518517</v>
      </c>
      <c r="E106" s="28"/>
    </row>
    <row r="107" spans="2:5" x14ac:dyDescent="0.2">
      <c r="B107" s="36" t="s">
        <v>230</v>
      </c>
      <c r="C107" s="39" t="s">
        <v>231</v>
      </c>
      <c r="D107" s="29">
        <v>0</v>
      </c>
      <c r="E107" s="30"/>
    </row>
    <row r="108" spans="2:5" x14ac:dyDescent="0.2">
      <c r="B108" s="32"/>
      <c r="C108" s="35"/>
      <c r="D108" s="27">
        <f>D107/27</f>
        <v>0</v>
      </c>
      <c r="E108" s="28"/>
    </row>
    <row r="109" spans="2:5" x14ac:dyDescent="0.2">
      <c r="B109" s="36" t="s">
        <v>232</v>
      </c>
      <c r="C109" s="39" t="s">
        <v>253</v>
      </c>
      <c r="D109" s="29">
        <v>0</v>
      </c>
      <c r="E109" s="30"/>
    </row>
    <row r="110" spans="2:5" x14ac:dyDescent="0.2">
      <c r="B110" s="32"/>
      <c r="C110" s="35"/>
      <c r="D110" s="27">
        <f>D109/27</f>
        <v>0</v>
      </c>
      <c r="E110" s="28"/>
    </row>
    <row r="112" spans="2:5" x14ac:dyDescent="0.2">
      <c r="B112" s="25" t="s">
        <v>233</v>
      </c>
      <c r="C112" s="20"/>
      <c r="D112" s="20"/>
      <c r="E112" s="21"/>
    </row>
    <row r="113" spans="2:5" x14ac:dyDescent="0.2">
      <c r="B113" s="24" t="s">
        <v>234</v>
      </c>
      <c r="C113" s="20"/>
      <c r="D113" s="20"/>
      <c r="E113" s="21"/>
    </row>
    <row r="114" spans="2:5" ht="31.25" customHeight="1" x14ac:dyDescent="0.2">
      <c r="B114" s="23" t="s">
        <v>235</v>
      </c>
      <c r="C114" s="21"/>
      <c r="D114" s="40" t="s">
        <v>236</v>
      </c>
      <c r="E114" s="30"/>
    </row>
    <row r="115" spans="2:5" x14ac:dyDescent="0.2">
      <c r="B115" s="31" t="s">
        <v>60</v>
      </c>
      <c r="C115" s="33" t="s">
        <v>237</v>
      </c>
      <c r="D115" s="29">
        <v>0</v>
      </c>
      <c r="E115" s="30"/>
    </row>
    <row r="116" spans="2:5" x14ac:dyDescent="0.2">
      <c r="B116" s="32"/>
      <c r="C116" s="32"/>
      <c r="D116" s="27">
        <f>D115/27</f>
        <v>0</v>
      </c>
      <c r="E116" s="28"/>
    </row>
    <row r="117" spans="2:5" x14ac:dyDescent="0.2">
      <c r="B117" s="31" t="s">
        <v>56</v>
      </c>
      <c r="C117" s="33" t="s">
        <v>238</v>
      </c>
      <c r="D117" s="29">
        <v>5</v>
      </c>
      <c r="E117" s="30"/>
    </row>
    <row r="118" spans="2:5" x14ac:dyDescent="0.2">
      <c r="B118" s="32"/>
      <c r="C118" s="32"/>
      <c r="D118" s="27">
        <f>D117/27</f>
        <v>0.18518518518518517</v>
      </c>
      <c r="E118" s="28"/>
    </row>
    <row r="119" spans="2:5" x14ac:dyDescent="0.2">
      <c r="B119" s="31" t="s">
        <v>57</v>
      </c>
      <c r="C119" s="34" t="s">
        <v>254</v>
      </c>
      <c r="D119" s="29">
        <v>22</v>
      </c>
      <c r="E119" s="30"/>
    </row>
    <row r="120" spans="2:5" x14ac:dyDescent="0.2">
      <c r="B120" s="32"/>
      <c r="C120" s="35"/>
      <c r="D120" s="27">
        <f>D119/27</f>
        <v>0.81481481481481477</v>
      </c>
      <c r="E120" s="28"/>
    </row>
    <row r="121" spans="2:5" x14ac:dyDescent="0.2">
      <c r="B121" s="31" t="s">
        <v>65</v>
      </c>
      <c r="C121" s="34" t="s">
        <v>239</v>
      </c>
      <c r="D121" s="29">
        <v>0</v>
      </c>
      <c r="E121" s="30"/>
    </row>
    <row r="122" spans="2:5" x14ac:dyDescent="0.2">
      <c r="B122" s="32"/>
      <c r="C122" s="35"/>
      <c r="D122" s="27">
        <f>D121/27</f>
        <v>0</v>
      </c>
      <c r="E122" s="28"/>
    </row>
    <row r="124" spans="2:5" x14ac:dyDescent="0.2">
      <c r="B124" s="25" t="s">
        <v>240</v>
      </c>
      <c r="C124" s="20"/>
      <c r="D124" s="20"/>
      <c r="E124" s="21"/>
    </row>
    <row r="125" spans="2:5" x14ac:dyDescent="0.2">
      <c r="B125" s="24" t="s">
        <v>241</v>
      </c>
      <c r="C125" s="20"/>
      <c r="D125" s="20"/>
      <c r="E125" s="21"/>
    </row>
    <row r="126" spans="2:5" x14ac:dyDescent="0.2">
      <c r="B126" s="23" t="s">
        <v>242</v>
      </c>
      <c r="C126" s="20"/>
      <c r="D126" s="20"/>
      <c r="E126" s="21"/>
    </row>
    <row r="127" spans="2:5" x14ac:dyDescent="0.2">
      <c r="B127" s="26" t="s">
        <v>255</v>
      </c>
      <c r="C127" s="20"/>
      <c r="D127" s="20"/>
      <c r="E127" s="21"/>
    </row>
    <row r="128" spans="2:5" x14ac:dyDescent="0.2">
      <c r="B128" s="22" t="s">
        <v>68</v>
      </c>
      <c r="C128" s="20"/>
      <c r="D128" s="20"/>
      <c r="E128" s="21"/>
    </row>
    <row r="129" spans="2:5" x14ac:dyDescent="0.2">
      <c r="B129" s="22" t="s">
        <v>71</v>
      </c>
      <c r="C129" s="20"/>
      <c r="D129" s="20"/>
      <c r="E129" s="21"/>
    </row>
    <row r="130" spans="2:5" x14ac:dyDescent="0.2">
      <c r="B130" s="22" t="s">
        <v>256</v>
      </c>
      <c r="C130" s="20"/>
      <c r="D130" s="20"/>
      <c r="E130" s="21"/>
    </row>
    <row r="131" spans="2:5" x14ac:dyDescent="0.2">
      <c r="B131" s="22" t="s">
        <v>77</v>
      </c>
      <c r="C131" s="20"/>
      <c r="D131" s="20"/>
      <c r="E131" s="21"/>
    </row>
    <row r="132" spans="2:5" x14ac:dyDescent="0.2">
      <c r="B132" s="22" t="s">
        <v>80</v>
      </c>
      <c r="C132" s="20"/>
      <c r="D132" s="20"/>
      <c r="E132" s="21"/>
    </row>
    <row r="133" spans="2:5" x14ac:dyDescent="0.2">
      <c r="B133" s="22" t="s">
        <v>83</v>
      </c>
      <c r="C133" s="20"/>
      <c r="D133" s="20"/>
      <c r="E133" s="21"/>
    </row>
    <row r="134" spans="2:5" x14ac:dyDescent="0.2">
      <c r="B134" s="22" t="s">
        <v>85</v>
      </c>
      <c r="C134" s="20"/>
      <c r="D134" s="20"/>
      <c r="E134" s="21"/>
    </row>
    <row r="135" spans="2:5" x14ac:dyDescent="0.2">
      <c r="B135" s="22" t="s">
        <v>257</v>
      </c>
      <c r="C135" s="20"/>
      <c r="D135" s="20"/>
      <c r="E135" s="21"/>
    </row>
    <row r="136" spans="2:5" x14ac:dyDescent="0.2">
      <c r="B136" s="22" t="s">
        <v>90</v>
      </c>
      <c r="C136" s="20"/>
      <c r="D136" s="20"/>
      <c r="E136" s="21"/>
    </row>
    <row r="137" spans="2:5" x14ac:dyDescent="0.2">
      <c r="B137" s="22" t="s">
        <v>92</v>
      </c>
      <c r="C137" s="20"/>
      <c r="D137" s="20"/>
      <c r="E137" s="21"/>
    </row>
    <row r="138" spans="2:5" x14ac:dyDescent="0.2">
      <c r="B138" s="22" t="s">
        <v>95</v>
      </c>
      <c r="C138" s="20"/>
      <c r="D138" s="20"/>
      <c r="E138" s="21"/>
    </row>
    <row r="139" spans="2:5" x14ac:dyDescent="0.2">
      <c r="B139" s="19" t="s">
        <v>98</v>
      </c>
      <c r="C139" s="20"/>
      <c r="D139" s="20"/>
      <c r="E139" s="21"/>
    </row>
    <row r="140" spans="2:5" x14ac:dyDescent="0.2">
      <c r="B140" s="19" t="s">
        <v>101</v>
      </c>
      <c r="C140" s="20"/>
      <c r="D140" s="20"/>
      <c r="E140" s="21"/>
    </row>
    <row r="141" spans="2:5" x14ac:dyDescent="0.2">
      <c r="B141" s="19" t="s">
        <v>104</v>
      </c>
      <c r="C141" s="20"/>
      <c r="D141" s="20"/>
      <c r="E141" s="21"/>
    </row>
    <row r="142" spans="2:5" x14ac:dyDescent="0.2">
      <c r="B142" s="19" t="s">
        <v>106</v>
      </c>
      <c r="C142" s="20"/>
      <c r="D142" s="20"/>
      <c r="E142" s="21"/>
    </row>
    <row r="143" spans="2:5" x14ac:dyDescent="0.2">
      <c r="B143" s="19" t="s">
        <v>108</v>
      </c>
      <c r="C143" s="20"/>
      <c r="D143" s="20"/>
      <c r="E143" s="21"/>
    </row>
    <row r="144" spans="2:5" x14ac:dyDescent="0.2">
      <c r="B144" s="19" t="s">
        <v>111</v>
      </c>
      <c r="C144" s="20"/>
      <c r="D144" s="20"/>
      <c r="E144" s="21"/>
    </row>
    <row r="145" spans="2:5" x14ac:dyDescent="0.2">
      <c r="B145" s="19" t="s">
        <v>258</v>
      </c>
      <c r="C145" s="20"/>
      <c r="D145" s="20"/>
      <c r="E145" s="21"/>
    </row>
    <row r="146" spans="2:5" x14ac:dyDescent="0.2">
      <c r="B146" s="19" t="s">
        <v>114</v>
      </c>
      <c r="C146" s="20"/>
      <c r="D146" s="20"/>
      <c r="E146" s="21"/>
    </row>
    <row r="147" spans="2:5" x14ac:dyDescent="0.2">
      <c r="B147" s="19" t="s">
        <v>259</v>
      </c>
      <c r="C147" s="20"/>
      <c r="D147" s="20"/>
      <c r="E147" s="21"/>
    </row>
    <row r="148" spans="2:5" x14ac:dyDescent="0.2">
      <c r="B148" s="19" t="s">
        <v>117</v>
      </c>
      <c r="C148" s="20"/>
      <c r="D148" s="20"/>
      <c r="E148" s="21"/>
    </row>
    <row r="149" spans="2:5" x14ac:dyDescent="0.2">
      <c r="B149" s="19" t="s">
        <v>118</v>
      </c>
      <c r="C149" s="20"/>
      <c r="D149" s="20"/>
      <c r="E149" s="21"/>
    </row>
    <row r="150" spans="2:5" x14ac:dyDescent="0.2">
      <c r="B150" s="19" t="s">
        <v>119</v>
      </c>
      <c r="C150" s="20"/>
      <c r="D150" s="20"/>
      <c r="E150" s="21"/>
    </row>
    <row r="151" spans="2:5" x14ac:dyDescent="0.2">
      <c r="B151" s="19" t="s">
        <v>120</v>
      </c>
      <c r="C151" s="20"/>
      <c r="D151" s="20"/>
      <c r="E151" s="21"/>
    </row>
    <row r="152" spans="2:5" x14ac:dyDescent="0.2">
      <c r="B152" s="19" t="s">
        <v>123</v>
      </c>
      <c r="C152" s="20"/>
      <c r="D152" s="20"/>
      <c r="E152" s="21"/>
    </row>
    <row r="154" spans="2:5" x14ac:dyDescent="0.2">
      <c r="B154" s="25" t="s">
        <v>243</v>
      </c>
      <c r="C154" s="20"/>
      <c r="D154" s="20"/>
      <c r="E154" s="21"/>
    </row>
    <row r="155" spans="2:5" x14ac:dyDescent="0.2">
      <c r="B155" s="24" t="s">
        <v>241</v>
      </c>
      <c r="C155" s="20"/>
      <c r="D155" s="20"/>
      <c r="E155" s="21"/>
    </row>
    <row r="156" spans="2:5" x14ac:dyDescent="0.2">
      <c r="B156" s="23" t="s">
        <v>244</v>
      </c>
      <c r="C156" s="20"/>
      <c r="D156" s="20"/>
      <c r="E156" s="21"/>
    </row>
    <row r="157" spans="2:5" x14ac:dyDescent="0.2">
      <c r="B157" s="26" t="s">
        <v>69</v>
      </c>
      <c r="C157" s="20"/>
      <c r="D157" s="20"/>
      <c r="E157" s="21"/>
    </row>
    <row r="158" spans="2:5" x14ac:dyDescent="0.2">
      <c r="B158" s="19" t="s">
        <v>74</v>
      </c>
      <c r="C158" s="20"/>
      <c r="D158" s="20"/>
      <c r="E158" s="21"/>
    </row>
    <row r="159" spans="2:5" x14ac:dyDescent="0.2">
      <c r="B159" s="19" t="s">
        <v>78</v>
      </c>
      <c r="C159" s="20"/>
      <c r="D159" s="20"/>
      <c r="E159" s="21"/>
    </row>
    <row r="160" spans="2:5" x14ac:dyDescent="0.2">
      <c r="B160" s="19" t="s">
        <v>260</v>
      </c>
      <c r="C160" s="20"/>
      <c r="D160" s="20"/>
      <c r="E160" s="21"/>
    </row>
    <row r="161" spans="2:5" x14ac:dyDescent="0.2">
      <c r="B161" s="19" t="s">
        <v>86</v>
      </c>
      <c r="C161" s="20"/>
      <c r="D161" s="20"/>
      <c r="E161" s="21"/>
    </row>
    <row r="162" spans="2:5" x14ac:dyDescent="0.2">
      <c r="B162" s="19" t="s">
        <v>261</v>
      </c>
      <c r="C162" s="20"/>
      <c r="D162" s="20"/>
      <c r="E162" s="21"/>
    </row>
    <row r="163" spans="2:5" x14ac:dyDescent="0.2">
      <c r="B163" s="19" t="s">
        <v>91</v>
      </c>
      <c r="C163" s="20"/>
      <c r="D163" s="20"/>
      <c r="E163" s="21"/>
    </row>
    <row r="164" spans="2:5" x14ac:dyDescent="0.2">
      <c r="B164" s="19" t="s">
        <v>262</v>
      </c>
      <c r="C164" s="20"/>
      <c r="D164" s="20"/>
      <c r="E164" s="21"/>
    </row>
    <row r="165" spans="2:5" x14ac:dyDescent="0.2">
      <c r="B165" s="19" t="s">
        <v>96</v>
      </c>
      <c r="C165" s="20"/>
      <c r="D165" s="20"/>
      <c r="E165" s="21"/>
    </row>
    <row r="166" spans="2:5" x14ac:dyDescent="0.2">
      <c r="B166" s="19" t="s">
        <v>99</v>
      </c>
      <c r="C166" s="20"/>
      <c r="D166" s="20"/>
      <c r="E166" s="21"/>
    </row>
    <row r="167" spans="2:5" x14ac:dyDescent="0.2">
      <c r="B167" s="19" t="s">
        <v>102</v>
      </c>
      <c r="C167" s="20"/>
      <c r="D167" s="20"/>
      <c r="E167" s="21"/>
    </row>
    <row r="168" spans="2:5" x14ac:dyDescent="0.2">
      <c r="B168" s="19" t="s">
        <v>105</v>
      </c>
      <c r="C168" s="20"/>
      <c r="D168" s="20"/>
      <c r="E168" s="21"/>
    </row>
    <row r="169" spans="2:5" x14ac:dyDescent="0.2">
      <c r="B169" s="19" t="s">
        <v>107</v>
      </c>
      <c r="C169" s="20"/>
      <c r="D169" s="20"/>
      <c r="E169" s="21"/>
    </row>
    <row r="170" spans="2:5" x14ac:dyDescent="0.2">
      <c r="B170" s="19" t="s">
        <v>109</v>
      </c>
      <c r="C170" s="20"/>
      <c r="D170" s="20"/>
      <c r="E170" s="21"/>
    </row>
    <row r="171" spans="2:5" x14ac:dyDescent="0.2">
      <c r="B171" s="19" t="s">
        <v>113</v>
      </c>
      <c r="C171" s="20"/>
      <c r="D171" s="20"/>
      <c r="E171" s="21"/>
    </row>
    <row r="172" spans="2:5" x14ac:dyDescent="0.2">
      <c r="B172" s="19" t="s">
        <v>121</v>
      </c>
      <c r="C172" s="20"/>
      <c r="D172" s="20"/>
      <c r="E172" s="21"/>
    </row>
    <row r="173" spans="2:5" x14ac:dyDescent="0.2">
      <c r="B173" s="19" t="s">
        <v>263</v>
      </c>
      <c r="C173" s="20"/>
      <c r="D173" s="20"/>
      <c r="E173" s="21"/>
    </row>
  </sheetData>
  <mergeCells count="191">
    <mergeCell ref="C43:C44"/>
    <mergeCell ref="B62:C62"/>
    <mergeCell ref="B112:E112"/>
    <mergeCell ref="B113:E113"/>
    <mergeCell ref="C83:C84"/>
    <mergeCell ref="C99:C100"/>
    <mergeCell ref="C93:C94"/>
    <mergeCell ref="C95:C96"/>
    <mergeCell ref="B31:E31"/>
    <mergeCell ref="C33:C34"/>
    <mergeCell ref="B91:E91"/>
    <mergeCell ref="D92:E92"/>
    <mergeCell ref="D93:E93"/>
    <mergeCell ref="D95:E95"/>
    <mergeCell ref="D94:E94"/>
    <mergeCell ref="D96:E96"/>
    <mergeCell ref="B92:C92"/>
    <mergeCell ref="C101:C102"/>
    <mergeCell ref="B65:B66"/>
    <mergeCell ref="B67:B68"/>
    <mergeCell ref="B71:B72"/>
    <mergeCell ref="B81:B82"/>
    <mergeCell ref="B77:B78"/>
    <mergeCell ref="B79:B80"/>
    <mergeCell ref="C63:C64"/>
    <mergeCell ref="B60:E60"/>
    <mergeCell ref="B107:B108"/>
    <mergeCell ref="B109:B110"/>
    <mergeCell ref="C107:C108"/>
    <mergeCell ref="C109:C110"/>
    <mergeCell ref="B63:B64"/>
    <mergeCell ref="B69:B70"/>
    <mergeCell ref="C69:C70"/>
    <mergeCell ref="B76:C76"/>
    <mergeCell ref="B93:B94"/>
    <mergeCell ref="B95:B96"/>
    <mergeCell ref="B85:B86"/>
    <mergeCell ref="B87:B88"/>
    <mergeCell ref="C77:C78"/>
    <mergeCell ref="C79:C80"/>
    <mergeCell ref="B74:E74"/>
    <mergeCell ref="B75:E75"/>
    <mergeCell ref="B90:E90"/>
    <mergeCell ref="D97:E97"/>
    <mergeCell ref="D99:E99"/>
    <mergeCell ref="D98:E98"/>
    <mergeCell ref="B101:B102"/>
    <mergeCell ref="B103:B104"/>
    <mergeCell ref="B97:B98"/>
    <mergeCell ref="C67:C68"/>
    <mergeCell ref="C87:C88"/>
    <mergeCell ref="C71:C72"/>
    <mergeCell ref="C81:C82"/>
    <mergeCell ref="B27:B28"/>
    <mergeCell ref="B51:B52"/>
    <mergeCell ref="B53:B54"/>
    <mergeCell ref="B55:B56"/>
    <mergeCell ref="B57:B58"/>
    <mergeCell ref="B33:B34"/>
    <mergeCell ref="B35:B36"/>
    <mergeCell ref="B39:B40"/>
    <mergeCell ref="B41:B42"/>
    <mergeCell ref="B43:B44"/>
    <mergeCell ref="B49:B50"/>
    <mergeCell ref="B37:B38"/>
    <mergeCell ref="B83:B84"/>
    <mergeCell ref="C65:C66"/>
    <mergeCell ref="B61:E61"/>
    <mergeCell ref="B30:E30"/>
    <mergeCell ref="B46:E46"/>
    <mergeCell ref="B47:E47"/>
    <mergeCell ref="B48:C48"/>
    <mergeCell ref="C85:C86"/>
    <mergeCell ref="B7:B8"/>
    <mergeCell ref="B9:B10"/>
    <mergeCell ref="B11:B12"/>
    <mergeCell ref="B13:B14"/>
    <mergeCell ref="B19:B20"/>
    <mergeCell ref="B21:B22"/>
    <mergeCell ref="B23:B24"/>
    <mergeCell ref="B25:B26"/>
    <mergeCell ref="C55:C56"/>
    <mergeCell ref="C57:C58"/>
    <mergeCell ref="C37:C38"/>
    <mergeCell ref="C49:C50"/>
    <mergeCell ref="C51:C52"/>
    <mergeCell ref="C39:C40"/>
    <mergeCell ref="C41:C42"/>
    <mergeCell ref="C35:C36"/>
    <mergeCell ref="C53:C54"/>
    <mergeCell ref="C27:C28"/>
    <mergeCell ref="B32:C32"/>
    <mergeCell ref="C9:C10"/>
    <mergeCell ref="C23:C24"/>
    <mergeCell ref="C19:C20"/>
    <mergeCell ref="C21:C22"/>
    <mergeCell ref="C5:C6"/>
    <mergeCell ref="B4:C4"/>
    <mergeCell ref="B2:E2"/>
    <mergeCell ref="B3:E3"/>
    <mergeCell ref="C11:C12"/>
    <mergeCell ref="C13:C14"/>
    <mergeCell ref="B16:E16"/>
    <mergeCell ref="B17:E17"/>
    <mergeCell ref="C25:C26"/>
    <mergeCell ref="B5:B6"/>
    <mergeCell ref="C7:C8"/>
    <mergeCell ref="B18:C18"/>
    <mergeCell ref="B99:B100"/>
    <mergeCell ref="D103:E103"/>
    <mergeCell ref="D102:E102"/>
    <mergeCell ref="C97:C98"/>
    <mergeCell ref="D117:E117"/>
    <mergeCell ref="D119:E119"/>
    <mergeCell ref="D118:E118"/>
    <mergeCell ref="D120:E120"/>
    <mergeCell ref="D116:E116"/>
    <mergeCell ref="B114:C114"/>
    <mergeCell ref="D101:E101"/>
    <mergeCell ref="D100:E100"/>
    <mergeCell ref="D107:E107"/>
    <mergeCell ref="D108:E108"/>
    <mergeCell ref="D114:E114"/>
    <mergeCell ref="D115:E115"/>
    <mergeCell ref="D109:E109"/>
    <mergeCell ref="D110:E110"/>
    <mergeCell ref="D104:E104"/>
    <mergeCell ref="D105:E105"/>
    <mergeCell ref="D106:E106"/>
    <mergeCell ref="B105:B106"/>
    <mergeCell ref="C103:C104"/>
    <mergeCell ref="C105:C106"/>
    <mergeCell ref="B115:B116"/>
    <mergeCell ref="C115:C116"/>
    <mergeCell ref="C119:C120"/>
    <mergeCell ref="C117:C118"/>
    <mergeCell ref="C121:C122"/>
    <mergeCell ref="B126:E126"/>
    <mergeCell ref="B125:E125"/>
    <mergeCell ref="B127:E127"/>
    <mergeCell ref="B128:E128"/>
    <mergeCell ref="B117:B118"/>
    <mergeCell ref="B119:B120"/>
    <mergeCell ref="B121:B122"/>
    <mergeCell ref="B133:E133"/>
    <mergeCell ref="B134:E134"/>
    <mergeCell ref="B135:E135"/>
    <mergeCell ref="D122:E122"/>
    <mergeCell ref="B124:E124"/>
    <mergeCell ref="D121:E121"/>
    <mergeCell ref="B132:E132"/>
    <mergeCell ref="B130:E130"/>
    <mergeCell ref="B131:E131"/>
    <mergeCell ref="B129:E129"/>
    <mergeCell ref="B156:E156"/>
    <mergeCell ref="B155:E155"/>
    <mergeCell ref="B154:E154"/>
    <mergeCell ref="B152:E152"/>
    <mergeCell ref="B157:E157"/>
    <mergeCell ref="B150:E150"/>
    <mergeCell ref="B151:E151"/>
    <mergeCell ref="B158:E158"/>
    <mergeCell ref="B159:E159"/>
    <mergeCell ref="B160:E160"/>
    <mergeCell ref="B161:E161"/>
    <mergeCell ref="B162:E162"/>
    <mergeCell ref="B170:E170"/>
    <mergeCell ref="B171:E171"/>
    <mergeCell ref="B172:E172"/>
    <mergeCell ref="B173:E173"/>
    <mergeCell ref="B163:E163"/>
    <mergeCell ref="B164:E164"/>
    <mergeCell ref="B165:E165"/>
    <mergeCell ref="B166:E166"/>
    <mergeCell ref="B167:E167"/>
    <mergeCell ref="B168:E168"/>
    <mergeCell ref="B169:E169"/>
    <mergeCell ref="B148:E148"/>
    <mergeCell ref="B149:E149"/>
    <mergeCell ref="B142:E142"/>
    <mergeCell ref="B147:E147"/>
    <mergeCell ref="B139:E139"/>
    <mergeCell ref="B140:E140"/>
    <mergeCell ref="B138:E138"/>
    <mergeCell ref="B137:E137"/>
    <mergeCell ref="B136:E136"/>
    <mergeCell ref="B143:E143"/>
    <mergeCell ref="B144:E144"/>
    <mergeCell ref="B145:E145"/>
    <mergeCell ref="B146:E146"/>
    <mergeCell ref="B141:E141"/>
  </mergeCells>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819"/>
  <sheetViews>
    <sheetView workbookViewId="0"/>
  </sheetViews>
  <sheetFormatPr baseColWidth="10" defaultColWidth="14.5" defaultRowHeight="15" customHeight="1" x14ac:dyDescent="0.2"/>
  <cols>
    <col min="1" max="58" width="8.6640625" customWidth="1"/>
  </cols>
  <sheetData>
    <row r="1" spans="1:58"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c r="BB1" s="1" t="s">
        <v>53</v>
      </c>
      <c r="BC1" s="1" t="s">
        <v>54</v>
      </c>
      <c r="BD1" s="1" t="s">
        <v>55</v>
      </c>
      <c r="BE1" s="2"/>
      <c r="BF1" s="2"/>
    </row>
    <row r="2" spans="1:58" x14ac:dyDescent="0.2">
      <c r="A2" s="3">
        <v>1</v>
      </c>
      <c r="B2" s="4" t="s">
        <v>56</v>
      </c>
      <c r="C2" s="4" t="s">
        <v>57</v>
      </c>
      <c r="D2" s="5">
        <v>2</v>
      </c>
      <c r="E2" s="5">
        <v>3</v>
      </c>
      <c r="F2" s="5">
        <v>1</v>
      </c>
      <c r="G2" s="4" t="s">
        <v>56</v>
      </c>
      <c r="H2" s="4" t="s">
        <v>57</v>
      </c>
      <c r="I2" s="5">
        <v>2</v>
      </c>
      <c r="J2" s="5">
        <v>3</v>
      </c>
      <c r="K2" s="5">
        <v>1</v>
      </c>
      <c r="L2" s="5">
        <v>0</v>
      </c>
      <c r="M2" s="5">
        <v>1</v>
      </c>
      <c r="N2" s="5">
        <v>1</v>
      </c>
      <c r="O2" s="5">
        <v>0</v>
      </c>
      <c r="P2" s="5">
        <v>1</v>
      </c>
      <c r="Q2" s="5" t="s">
        <v>58</v>
      </c>
      <c r="R2" s="5">
        <v>1</v>
      </c>
      <c r="S2" s="5">
        <v>1</v>
      </c>
      <c r="T2" s="5">
        <v>1</v>
      </c>
      <c r="U2" s="5">
        <v>0</v>
      </c>
      <c r="V2" s="5">
        <v>1</v>
      </c>
      <c r="W2" s="5" t="s">
        <v>59</v>
      </c>
      <c r="X2" s="3">
        <f t="shared" ref="X2:X28" si="0">IF(AND(D2&lt;&gt;"",I2&lt;&gt;"",Q2&lt;&gt;""),AVERAGE(D2,I2,Q2),"")</f>
        <v>2</v>
      </c>
      <c r="Y2" s="3">
        <f t="shared" ref="Y2:Y28" si="1">IF(AND(E2&lt;&gt;"",J2&lt;&gt;"",W2&lt;&gt;""),AVERAGE(E2,J2,W2),"")</f>
        <v>3</v>
      </c>
      <c r="Z2" s="3">
        <f t="shared" ref="Z2:Z28" si="2">IF(AND(Y2&lt;&gt;"",X2&lt;&gt;""),Y2-X2,"")</f>
        <v>1</v>
      </c>
      <c r="AA2" s="4" t="s">
        <v>60</v>
      </c>
      <c r="AB2" s="4" t="s">
        <v>56</v>
      </c>
      <c r="AC2" s="5">
        <v>1</v>
      </c>
      <c r="AD2" s="5">
        <v>2</v>
      </c>
      <c r="AE2" s="5">
        <v>1</v>
      </c>
      <c r="AF2" s="4" t="s">
        <v>56</v>
      </c>
      <c r="AG2" s="4" t="s">
        <v>57</v>
      </c>
      <c r="AH2" s="5">
        <v>2</v>
      </c>
      <c r="AI2" s="5">
        <v>3</v>
      </c>
      <c r="AJ2" s="5">
        <v>1</v>
      </c>
      <c r="AK2" s="5">
        <v>0</v>
      </c>
      <c r="AL2" s="5">
        <v>0</v>
      </c>
      <c r="AM2" s="5">
        <v>1</v>
      </c>
      <c r="AN2" s="5">
        <v>0</v>
      </c>
      <c r="AO2" s="5">
        <v>1</v>
      </c>
      <c r="AP2" s="5" t="s">
        <v>61</v>
      </c>
      <c r="AQ2" s="5">
        <v>1</v>
      </c>
      <c r="AR2" s="5">
        <v>1</v>
      </c>
      <c r="AS2" s="5">
        <v>1</v>
      </c>
      <c r="AT2" s="5">
        <v>0</v>
      </c>
      <c r="AU2" s="5">
        <v>1</v>
      </c>
      <c r="AV2" s="5" t="s">
        <v>59</v>
      </c>
      <c r="AW2" s="3">
        <f t="shared" ref="AW2:AW28" si="3">IF(AND(AC2&lt;&gt;"",AH2&lt;&gt;"",AP2&lt;&gt;""),AVERAGE(AC2,AH2,AP2),"")</f>
        <v>1.5</v>
      </c>
      <c r="AX2" s="3">
        <f t="shared" ref="AX2:AX28" si="4">IF(AND(AD2&lt;&gt;"",AI2&lt;&gt;"",AV2&lt;&gt;""),AVERAGE(AD2,AI2,AV2),"")</f>
        <v>2.5</v>
      </c>
      <c r="AY2" s="3">
        <f t="shared" ref="AY2:AY28" si="5">IF(AND(AX2&lt;&gt;"",AW2&lt;&gt;""),AX2-AW2,"")</f>
        <v>1</v>
      </c>
      <c r="AZ2" s="4" t="s">
        <v>62</v>
      </c>
      <c r="BA2" s="4" t="s">
        <v>57</v>
      </c>
      <c r="BB2" s="5">
        <v>3</v>
      </c>
      <c r="BC2" s="47" t="s">
        <v>63</v>
      </c>
      <c r="BD2" s="48"/>
    </row>
    <row r="3" spans="1:58" x14ac:dyDescent="0.2">
      <c r="A3" s="3">
        <v>2</v>
      </c>
      <c r="B3" s="4" t="s">
        <v>64</v>
      </c>
      <c r="C3" s="4" t="s">
        <v>64</v>
      </c>
      <c r="D3" s="5">
        <v>5</v>
      </c>
      <c r="E3" s="5">
        <v>5</v>
      </c>
      <c r="F3" s="5">
        <v>0</v>
      </c>
      <c r="G3" s="4" t="s">
        <v>64</v>
      </c>
      <c r="H3" s="4" t="s">
        <v>64</v>
      </c>
      <c r="I3" s="5">
        <v>5</v>
      </c>
      <c r="J3" s="5">
        <v>5</v>
      </c>
      <c r="K3" s="5">
        <v>0</v>
      </c>
      <c r="L3" s="5">
        <v>1</v>
      </c>
      <c r="M3" s="5">
        <v>1</v>
      </c>
      <c r="N3" s="5">
        <v>1</v>
      </c>
      <c r="O3" s="5">
        <v>1</v>
      </c>
      <c r="P3" s="5">
        <v>1</v>
      </c>
      <c r="Q3" s="5">
        <v>5</v>
      </c>
      <c r="R3" s="5">
        <v>1</v>
      </c>
      <c r="S3" s="5">
        <v>1</v>
      </c>
      <c r="T3" s="5">
        <v>1</v>
      </c>
      <c r="U3" s="5">
        <v>1</v>
      </c>
      <c r="V3" s="5">
        <v>1</v>
      </c>
      <c r="W3" s="5">
        <v>5</v>
      </c>
      <c r="X3" s="3">
        <f t="shared" si="0"/>
        <v>5</v>
      </c>
      <c r="Y3" s="3">
        <f t="shared" si="1"/>
        <v>5</v>
      </c>
      <c r="Z3" s="3">
        <f t="shared" si="2"/>
        <v>0</v>
      </c>
      <c r="AA3" s="4" t="s">
        <v>65</v>
      </c>
      <c r="AB3" s="4" t="s">
        <v>65</v>
      </c>
      <c r="AC3" s="5">
        <v>4</v>
      </c>
      <c r="AD3" s="5">
        <v>4</v>
      </c>
      <c r="AE3" s="5">
        <v>0</v>
      </c>
      <c r="AF3" s="4" t="s">
        <v>57</v>
      </c>
      <c r="AG3" s="4" t="s">
        <v>57</v>
      </c>
      <c r="AH3" s="5">
        <v>3</v>
      </c>
      <c r="AI3" s="5">
        <v>3</v>
      </c>
      <c r="AJ3" s="5">
        <v>0</v>
      </c>
      <c r="AK3" s="5">
        <v>0</v>
      </c>
      <c r="AL3" s="5">
        <v>0</v>
      </c>
      <c r="AM3" s="5">
        <v>0</v>
      </c>
      <c r="AN3" s="5">
        <v>1</v>
      </c>
      <c r="AO3" s="5">
        <v>0</v>
      </c>
      <c r="AP3" s="5" t="s">
        <v>66</v>
      </c>
      <c r="AQ3" s="5">
        <v>0</v>
      </c>
      <c r="AR3" s="5">
        <v>0</v>
      </c>
      <c r="AS3" s="5">
        <v>0</v>
      </c>
      <c r="AT3" s="5">
        <v>1</v>
      </c>
      <c r="AU3" s="5">
        <v>0</v>
      </c>
      <c r="AV3" s="5" t="s">
        <v>66</v>
      </c>
      <c r="AW3" s="3">
        <f t="shared" si="3"/>
        <v>3.5</v>
      </c>
      <c r="AX3" s="3">
        <f t="shared" si="4"/>
        <v>3.5</v>
      </c>
      <c r="AY3" s="3">
        <f t="shared" si="5"/>
        <v>0</v>
      </c>
      <c r="AZ3" s="4" t="s">
        <v>67</v>
      </c>
      <c r="BA3" s="4" t="s">
        <v>56</v>
      </c>
      <c r="BB3" s="5">
        <v>2</v>
      </c>
      <c r="BC3" s="4" t="s">
        <v>68</v>
      </c>
      <c r="BD3" s="4" t="s">
        <v>69</v>
      </c>
    </row>
    <row r="4" spans="1:58" x14ac:dyDescent="0.2">
      <c r="A4" s="3">
        <v>3</v>
      </c>
      <c r="B4" s="3" t="s">
        <v>60</v>
      </c>
      <c r="C4" s="3" t="s">
        <v>65</v>
      </c>
      <c r="D4" s="3">
        <f t="shared" ref="D4:E4" si="6">IF(UPPER(B4)="A",1,IF(UPPER(B4)="B",2,IF(UPPER(B4)="C",3,IF(UPPER(B4)="D",4,IF(UPPER(B4)="E",5,"") ))))</f>
        <v>1</v>
      </c>
      <c r="E4" s="3">
        <f t="shared" si="6"/>
        <v>4</v>
      </c>
      <c r="F4" s="3">
        <f t="shared" ref="F4:F28" si="7">IF(AND(E4&lt;&gt;"",D4&lt;&gt;""),E4-D4,"")</f>
        <v>3</v>
      </c>
      <c r="G4" s="3" t="s">
        <v>56</v>
      </c>
      <c r="H4" s="3" t="s">
        <v>57</v>
      </c>
      <c r="I4" s="3">
        <f t="shared" ref="I4:J4" si="8">IF(UPPER(G4)="A",1,IF(UPPER(G4)="B",2,IF(UPPER(G4)="C",3,IF(UPPER(G4)="D",4,IF(UPPER(G4)="E",5,"") ))))</f>
        <v>2</v>
      </c>
      <c r="J4" s="3">
        <f t="shared" si="8"/>
        <v>3</v>
      </c>
      <c r="K4" s="3">
        <f t="shared" ref="K4:K28" si="9">IF(AND(J4&lt;&gt;"",I4&lt;&gt;""),J4-I4,"")</f>
        <v>1</v>
      </c>
      <c r="L4" s="3">
        <v>0</v>
      </c>
      <c r="M4" s="3">
        <v>0</v>
      </c>
      <c r="N4" s="3">
        <v>0</v>
      </c>
      <c r="O4" s="3">
        <v>0</v>
      </c>
      <c r="P4" s="3">
        <v>0</v>
      </c>
      <c r="Q4" s="3">
        <f t="shared" ref="Q4:Q28" si="10">IF((L4+M4+N4+O4+P4)="","",1+((L4+M4+N4+O4+P4)/5)*4)</f>
        <v>1</v>
      </c>
      <c r="R4" s="3">
        <v>1</v>
      </c>
      <c r="S4" s="3">
        <v>1</v>
      </c>
      <c r="T4" s="3">
        <v>1</v>
      </c>
      <c r="U4" s="3">
        <v>1</v>
      </c>
      <c r="V4" s="3">
        <v>1</v>
      </c>
      <c r="W4" s="3">
        <f t="shared" ref="W4:W28" si="11">IF((R4+S4+T4+U4+V4)="","",1+((R4+S4+T4+U4+V4)/5)*4)</f>
        <v>5</v>
      </c>
      <c r="X4" s="3">
        <f t="shared" si="0"/>
        <v>1.3333333333333333</v>
      </c>
      <c r="Y4" s="3">
        <f t="shared" si="1"/>
        <v>4</v>
      </c>
      <c r="Z4" s="3">
        <f t="shared" si="2"/>
        <v>2.666666666666667</v>
      </c>
      <c r="AA4" s="3" t="s">
        <v>60</v>
      </c>
      <c r="AB4" s="3" t="s">
        <v>65</v>
      </c>
      <c r="AC4" s="3">
        <f t="shared" ref="AC4:AD4" si="12">IF(UPPER(AA4)="A",1,IF(UPPER(AA4)="B",2,IF(UPPER(AA4)="C",3,IF(UPPER(AA4)="D",4,IF(UPPER(AA4)="E",5,"") ))))</f>
        <v>1</v>
      </c>
      <c r="AD4" s="3">
        <f t="shared" si="12"/>
        <v>4</v>
      </c>
      <c r="AE4" s="3">
        <f t="shared" ref="AE4:AE28" si="13">IF(AND(AD4&lt;&gt;"",AC4&lt;&gt;""),AD4-AC4,"")</f>
        <v>3</v>
      </c>
      <c r="AF4" s="3" t="s">
        <v>56</v>
      </c>
      <c r="AG4" s="3" t="s">
        <v>65</v>
      </c>
      <c r="AH4" s="3">
        <f t="shared" ref="AH4:AI4" si="14">IF(UPPER(AF4)="A",1,IF(UPPER(AF4)="B",2,IF(UPPER(AF4)="C",3,IF(UPPER(AF4)="D",4,IF(UPPER(AF4)="E",5,"") ))))</f>
        <v>2</v>
      </c>
      <c r="AI4" s="3">
        <f t="shared" si="14"/>
        <v>4</v>
      </c>
      <c r="AJ4" s="3">
        <f t="shared" ref="AJ4:AJ28" si="15">IF(AND(AI4&lt;&gt;"",AH4&lt;&gt;""),AI4-AH4,"")</f>
        <v>2</v>
      </c>
      <c r="AK4" s="3">
        <v>0</v>
      </c>
      <c r="AL4" s="3">
        <v>0</v>
      </c>
      <c r="AM4" s="3">
        <v>0</v>
      </c>
      <c r="AN4" s="3">
        <v>0</v>
      </c>
      <c r="AO4" s="3">
        <v>1</v>
      </c>
      <c r="AP4" s="3">
        <f t="shared" ref="AP4:AP28" si="16">IF((AK4+AL4+AM4+AN4+AO4)="","",1+((AK4+AL4+AM4+AN4+AO4)/5)*4)</f>
        <v>1.8</v>
      </c>
      <c r="AQ4" s="3">
        <v>1</v>
      </c>
      <c r="AR4" s="3">
        <v>1</v>
      </c>
      <c r="AS4" s="3">
        <v>1</v>
      </c>
      <c r="AT4" s="3">
        <v>1</v>
      </c>
      <c r="AU4" s="3">
        <v>0</v>
      </c>
      <c r="AV4" s="3">
        <f t="shared" ref="AV4:AV28" si="17">IF((AQ4+AR4+AS4+AT4+AU4)="","",1+((AQ4+AR4+AS4+AT4+AU4)/5)*4)</f>
        <v>4.2</v>
      </c>
      <c r="AW4" s="3">
        <f t="shared" si="3"/>
        <v>1.5999999999999999</v>
      </c>
      <c r="AX4" s="3">
        <f t="shared" si="4"/>
        <v>4.0666666666666664</v>
      </c>
      <c r="AY4" s="3">
        <f t="shared" si="5"/>
        <v>2.4666666666666668</v>
      </c>
      <c r="AZ4" s="3" t="s">
        <v>70</v>
      </c>
      <c r="BA4" s="3" t="s">
        <v>56</v>
      </c>
      <c r="BB4" s="3">
        <f t="shared" ref="BB4:BB28" si="18">IF(UPPER(BA4)="A",1,IF(UPPER(BA4)="B",2,IF(UPPER(BA4)="C",3,IF(UPPER(BA4)="D",4,"") )))</f>
        <v>2</v>
      </c>
      <c r="BC4" s="3" t="s">
        <v>71</v>
      </c>
    </row>
    <row r="5" spans="1:58" x14ac:dyDescent="0.2">
      <c r="A5" s="3">
        <v>4</v>
      </c>
      <c r="B5" s="3" t="s">
        <v>56</v>
      </c>
      <c r="C5" s="3" t="s">
        <v>65</v>
      </c>
      <c r="D5" s="3">
        <f t="shared" ref="D5:E5" si="19">IF(UPPER(B5)="A",1,IF(UPPER(B5)="B",2,IF(UPPER(B5)="C",3,IF(UPPER(B5)="D",4,IF(UPPER(B5)="E",5,"") ))))</f>
        <v>2</v>
      </c>
      <c r="E5" s="3">
        <f t="shared" si="19"/>
        <v>4</v>
      </c>
      <c r="F5" s="3">
        <f t="shared" si="7"/>
        <v>2</v>
      </c>
      <c r="G5" s="3" t="s">
        <v>56</v>
      </c>
      <c r="H5" s="3" t="s">
        <v>57</v>
      </c>
      <c r="I5" s="3">
        <f t="shared" ref="I5:J5" si="20">IF(UPPER(G5)="A",1,IF(UPPER(G5)="B",2,IF(UPPER(G5)="C",3,IF(UPPER(G5)="D",4,IF(UPPER(G5)="E",5,"") ))))</f>
        <v>2</v>
      </c>
      <c r="J5" s="3">
        <f t="shared" si="20"/>
        <v>3</v>
      </c>
      <c r="K5" s="3">
        <f t="shared" si="9"/>
        <v>1</v>
      </c>
      <c r="L5" s="3">
        <v>0</v>
      </c>
      <c r="M5" s="3">
        <v>0</v>
      </c>
      <c r="N5" s="3">
        <v>1</v>
      </c>
      <c r="O5" s="3">
        <v>0</v>
      </c>
      <c r="P5" s="3">
        <v>1</v>
      </c>
      <c r="Q5" s="3">
        <f t="shared" si="10"/>
        <v>2.6</v>
      </c>
      <c r="R5" s="3">
        <v>1</v>
      </c>
      <c r="S5" s="3">
        <v>0</v>
      </c>
      <c r="T5" s="3">
        <v>1</v>
      </c>
      <c r="U5" s="3">
        <v>0</v>
      </c>
      <c r="V5" s="3">
        <v>1</v>
      </c>
      <c r="W5" s="3">
        <f t="shared" si="11"/>
        <v>3.4</v>
      </c>
      <c r="X5" s="3">
        <f t="shared" si="0"/>
        <v>2.1999999999999997</v>
      </c>
      <c r="Y5" s="3">
        <f t="shared" si="1"/>
        <v>3.4666666666666668</v>
      </c>
      <c r="Z5" s="3">
        <f t="shared" si="2"/>
        <v>1.2666666666666671</v>
      </c>
      <c r="AA5" s="3" t="s">
        <v>56</v>
      </c>
      <c r="AB5" s="3" t="s">
        <v>56</v>
      </c>
      <c r="AC5" s="3">
        <f t="shared" ref="AC5:AD5" si="21">IF(UPPER(AA5)="A",1,IF(UPPER(AA5)="B",2,IF(UPPER(AA5)="C",3,IF(UPPER(AA5)="D",4,IF(UPPER(AA5)="E",5,"") ))))</f>
        <v>2</v>
      </c>
      <c r="AD5" s="3">
        <f t="shared" si="21"/>
        <v>2</v>
      </c>
      <c r="AE5" s="3">
        <f t="shared" si="13"/>
        <v>0</v>
      </c>
      <c r="AF5" s="3" t="s">
        <v>56</v>
      </c>
      <c r="AG5" s="3" t="s">
        <v>57</v>
      </c>
      <c r="AH5" s="3">
        <f t="shared" ref="AH5:AI5" si="22">IF(UPPER(AF5)="A",1,IF(UPPER(AF5)="B",2,IF(UPPER(AF5)="C",3,IF(UPPER(AF5)="D",4,IF(UPPER(AF5)="E",5,"") ))))</f>
        <v>2</v>
      </c>
      <c r="AI5" s="3">
        <f t="shared" si="22"/>
        <v>3</v>
      </c>
      <c r="AJ5" s="3">
        <f t="shared" si="15"/>
        <v>1</v>
      </c>
      <c r="AK5" s="3">
        <v>0</v>
      </c>
      <c r="AL5" s="3">
        <v>1</v>
      </c>
      <c r="AM5" s="3">
        <v>0</v>
      </c>
      <c r="AN5" s="3">
        <v>0</v>
      </c>
      <c r="AO5" s="3">
        <v>1</v>
      </c>
      <c r="AP5" s="3">
        <f t="shared" si="16"/>
        <v>2.6</v>
      </c>
      <c r="AQ5" s="3">
        <v>0</v>
      </c>
      <c r="AR5" s="3">
        <v>1</v>
      </c>
      <c r="AS5" s="3">
        <v>0</v>
      </c>
      <c r="AT5" s="3">
        <v>0</v>
      </c>
      <c r="AU5" s="3">
        <v>1</v>
      </c>
      <c r="AV5" s="3">
        <f t="shared" si="17"/>
        <v>2.6</v>
      </c>
      <c r="AW5" s="3">
        <f t="shared" si="3"/>
        <v>2.1999999999999997</v>
      </c>
      <c r="AX5" s="3">
        <f t="shared" si="4"/>
        <v>2.5333333333333332</v>
      </c>
      <c r="AY5" s="3">
        <f t="shared" si="5"/>
        <v>0.33333333333333348</v>
      </c>
      <c r="AZ5" s="3" t="s">
        <v>72</v>
      </c>
      <c r="BA5" s="3" t="s">
        <v>57</v>
      </c>
      <c r="BB5" s="3">
        <f t="shared" si="18"/>
        <v>3</v>
      </c>
      <c r="BC5" s="3" t="s">
        <v>73</v>
      </c>
      <c r="BD5" s="3" t="s">
        <v>74</v>
      </c>
    </row>
    <row r="6" spans="1:58" x14ac:dyDescent="0.2">
      <c r="A6" s="3">
        <v>5</v>
      </c>
      <c r="B6" s="3" t="s">
        <v>65</v>
      </c>
      <c r="C6" s="3" t="s">
        <v>65</v>
      </c>
      <c r="D6" s="3">
        <f t="shared" ref="D6:E6" si="23">IF(UPPER(B6)="A",1,IF(UPPER(B6)="B",2,IF(UPPER(B6)="C",3,IF(UPPER(B6)="D",4,IF(UPPER(B6)="E",5,"") ))))</f>
        <v>4</v>
      </c>
      <c r="E6" s="3">
        <f t="shared" si="23"/>
        <v>4</v>
      </c>
      <c r="F6" s="3">
        <f t="shared" si="7"/>
        <v>0</v>
      </c>
      <c r="G6" s="3" t="s">
        <v>57</v>
      </c>
      <c r="H6" s="3" t="s">
        <v>57</v>
      </c>
      <c r="I6" s="3">
        <f t="shared" ref="I6:J6" si="24">IF(UPPER(G6)="A",1,IF(UPPER(G6)="B",2,IF(UPPER(G6)="C",3,IF(UPPER(G6)="D",4,IF(UPPER(G6)="E",5,"") ))))</f>
        <v>3</v>
      </c>
      <c r="J6" s="3">
        <f t="shared" si="24"/>
        <v>3</v>
      </c>
      <c r="K6" s="3">
        <f t="shared" si="9"/>
        <v>0</v>
      </c>
      <c r="L6" s="3">
        <v>0</v>
      </c>
      <c r="M6" s="3">
        <v>1</v>
      </c>
      <c r="N6" s="3">
        <v>0</v>
      </c>
      <c r="O6" s="3">
        <v>0</v>
      </c>
      <c r="P6" s="3">
        <v>0</v>
      </c>
      <c r="Q6" s="3">
        <f t="shared" si="10"/>
        <v>1.8</v>
      </c>
      <c r="R6" s="3">
        <v>0</v>
      </c>
      <c r="S6" s="3">
        <v>1</v>
      </c>
      <c r="T6" s="3">
        <v>1</v>
      </c>
      <c r="U6" s="3">
        <v>0</v>
      </c>
      <c r="V6" s="3">
        <v>0</v>
      </c>
      <c r="W6" s="3">
        <f t="shared" si="11"/>
        <v>2.6</v>
      </c>
      <c r="X6" s="3">
        <f t="shared" si="0"/>
        <v>2.9333333333333336</v>
      </c>
      <c r="Y6" s="3">
        <f t="shared" si="1"/>
        <v>3.1999999999999997</v>
      </c>
      <c r="Z6" s="3">
        <f t="shared" si="2"/>
        <v>0.26666666666666616</v>
      </c>
      <c r="AA6" s="3" t="s">
        <v>57</v>
      </c>
      <c r="AB6" s="3" t="s">
        <v>65</v>
      </c>
      <c r="AC6" s="3">
        <f t="shared" ref="AC6:AD6" si="25">IF(UPPER(AA6)="A",1,IF(UPPER(AA6)="B",2,IF(UPPER(AA6)="C",3,IF(UPPER(AA6)="D",4,IF(UPPER(AA6)="E",5,"") ))))</f>
        <v>3</v>
      </c>
      <c r="AD6" s="3">
        <f t="shared" si="25"/>
        <v>4</v>
      </c>
      <c r="AE6" s="3">
        <f t="shared" si="13"/>
        <v>1</v>
      </c>
      <c r="AF6" s="3" t="s">
        <v>56</v>
      </c>
      <c r="AG6" s="3" t="s">
        <v>57</v>
      </c>
      <c r="AH6" s="3">
        <f t="shared" ref="AH6:AI6" si="26">IF(UPPER(AF6)="A",1,IF(UPPER(AF6)="B",2,IF(UPPER(AF6)="C",3,IF(UPPER(AF6)="D",4,IF(UPPER(AF6)="E",5,"") ))))</f>
        <v>2</v>
      </c>
      <c r="AI6" s="3">
        <f t="shared" si="26"/>
        <v>3</v>
      </c>
      <c r="AJ6" s="3">
        <f t="shared" si="15"/>
        <v>1</v>
      </c>
      <c r="AK6" s="3">
        <v>0</v>
      </c>
      <c r="AL6" s="3">
        <v>1</v>
      </c>
      <c r="AM6" s="3">
        <v>0</v>
      </c>
      <c r="AN6" s="3">
        <v>0</v>
      </c>
      <c r="AO6" s="3">
        <v>0</v>
      </c>
      <c r="AP6" s="3">
        <f t="shared" si="16"/>
        <v>1.8</v>
      </c>
      <c r="AQ6" s="3">
        <v>0</v>
      </c>
      <c r="AR6" s="3">
        <v>1</v>
      </c>
      <c r="AS6" s="3">
        <v>1</v>
      </c>
      <c r="AT6" s="3">
        <v>0</v>
      </c>
      <c r="AU6" s="3">
        <v>0</v>
      </c>
      <c r="AV6" s="3">
        <f t="shared" si="17"/>
        <v>2.6</v>
      </c>
      <c r="AW6" s="3">
        <f t="shared" si="3"/>
        <v>2.2666666666666666</v>
      </c>
      <c r="AX6" s="3">
        <f t="shared" si="4"/>
        <v>3.1999999999999997</v>
      </c>
      <c r="AY6" s="3">
        <f t="shared" si="5"/>
        <v>0.93333333333333313</v>
      </c>
      <c r="AZ6" s="3" t="s">
        <v>75</v>
      </c>
      <c r="BA6" s="3" t="s">
        <v>57</v>
      </c>
      <c r="BB6" s="3">
        <f t="shared" si="18"/>
        <v>3</v>
      </c>
    </row>
    <row r="7" spans="1:58" x14ac:dyDescent="0.2">
      <c r="A7" s="3">
        <v>6</v>
      </c>
      <c r="B7" s="3" t="s">
        <v>56</v>
      </c>
      <c r="C7" s="3" t="s">
        <v>65</v>
      </c>
      <c r="D7" s="3">
        <f t="shared" ref="D7:E7" si="27">IF(UPPER(B7)="A",1,IF(UPPER(B7)="B",2,IF(UPPER(B7)="C",3,IF(UPPER(B7)="D",4,IF(UPPER(B7)="E",5,"") ))))</f>
        <v>2</v>
      </c>
      <c r="E7" s="3">
        <f t="shared" si="27"/>
        <v>4</v>
      </c>
      <c r="F7" s="3">
        <f t="shared" si="7"/>
        <v>2</v>
      </c>
      <c r="G7" s="3" t="s">
        <v>56</v>
      </c>
      <c r="H7" s="3" t="s">
        <v>65</v>
      </c>
      <c r="I7" s="3">
        <f t="shared" ref="I7:J7" si="28">IF(UPPER(G7)="A",1,IF(UPPER(G7)="B",2,IF(UPPER(G7)="C",3,IF(UPPER(G7)="D",4,IF(UPPER(G7)="E",5,"") ))))</f>
        <v>2</v>
      </c>
      <c r="J7" s="3">
        <f t="shared" si="28"/>
        <v>4</v>
      </c>
      <c r="K7" s="3">
        <f t="shared" si="9"/>
        <v>2</v>
      </c>
      <c r="L7" s="3">
        <v>1</v>
      </c>
      <c r="M7" s="3">
        <v>1</v>
      </c>
      <c r="N7" s="3">
        <v>1</v>
      </c>
      <c r="O7" s="3">
        <v>0</v>
      </c>
      <c r="P7" s="3">
        <v>0</v>
      </c>
      <c r="Q7" s="3">
        <f t="shared" si="10"/>
        <v>3.4</v>
      </c>
      <c r="R7" s="3">
        <v>1</v>
      </c>
      <c r="S7" s="3">
        <v>1</v>
      </c>
      <c r="T7" s="3">
        <v>1</v>
      </c>
      <c r="U7" s="3">
        <v>1</v>
      </c>
      <c r="V7" s="3">
        <v>1</v>
      </c>
      <c r="W7" s="3">
        <f t="shared" si="11"/>
        <v>5</v>
      </c>
      <c r="X7" s="3">
        <f t="shared" si="0"/>
        <v>2.4666666666666668</v>
      </c>
      <c r="Y7" s="3">
        <f t="shared" si="1"/>
        <v>4.333333333333333</v>
      </c>
      <c r="Z7" s="3">
        <f t="shared" si="2"/>
        <v>1.8666666666666663</v>
      </c>
      <c r="AA7" s="3" t="s">
        <v>56</v>
      </c>
      <c r="AB7" s="3" t="s">
        <v>65</v>
      </c>
      <c r="AC7" s="3">
        <f t="shared" ref="AC7:AD7" si="29">IF(UPPER(AA7)="A",1,IF(UPPER(AA7)="B",2,IF(UPPER(AA7)="C",3,IF(UPPER(AA7)="D",4,IF(UPPER(AA7)="E",5,"") ))))</f>
        <v>2</v>
      </c>
      <c r="AD7" s="3">
        <f t="shared" si="29"/>
        <v>4</v>
      </c>
      <c r="AE7" s="3">
        <f t="shared" si="13"/>
        <v>2</v>
      </c>
      <c r="AF7" s="3" t="s">
        <v>56</v>
      </c>
      <c r="AG7" s="3" t="s">
        <v>65</v>
      </c>
      <c r="AH7" s="3">
        <f t="shared" ref="AH7:AI7" si="30">IF(UPPER(AF7)="A",1,IF(UPPER(AF7)="B",2,IF(UPPER(AF7)="C",3,IF(UPPER(AF7)="D",4,IF(UPPER(AF7)="E",5,"") ))))</f>
        <v>2</v>
      </c>
      <c r="AI7" s="3">
        <f t="shared" si="30"/>
        <v>4</v>
      </c>
      <c r="AJ7" s="3">
        <f t="shared" si="15"/>
        <v>2</v>
      </c>
      <c r="AK7" s="3">
        <v>1</v>
      </c>
      <c r="AL7" s="3">
        <v>1</v>
      </c>
      <c r="AM7" s="3">
        <v>1</v>
      </c>
      <c r="AN7" s="3">
        <v>0</v>
      </c>
      <c r="AO7" s="3">
        <v>0</v>
      </c>
      <c r="AP7" s="3">
        <f t="shared" si="16"/>
        <v>3.4</v>
      </c>
      <c r="AQ7" s="3">
        <v>1</v>
      </c>
      <c r="AR7" s="3">
        <v>1</v>
      </c>
      <c r="AS7" s="3">
        <v>1</v>
      </c>
      <c r="AT7" s="3">
        <v>1</v>
      </c>
      <c r="AU7" s="3">
        <v>1</v>
      </c>
      <c r="AV7" s="3">
        <f t="shared" si="17"/>
        <v>5</v>
      </c>
      <c r="AW7" s="3">
        <f t="shared" si="3"/>
        <v>2.4666666666666668</v>
      </c>
      <c r="AX7" s="3">
        <f t="shared" si="4"/>
        <v>4.333333333333333</v>
      </c>
      <c r="AY7" s="3">
        <f t="shared" si="5"/>
        <v>1.8666666666666663</v>
      </c>
      <c r="AZ7" s="3" t="s">
        <v>76</v>
      </c>
      <c r="BA7" s="3" t="s">
        <v>57</v>
      </c>
      <c r="BB7" s="3">
        <f t="shared" si="18"/>
        <v>3</v>
      </c>
      <c r="BC7" s="3" t="s">
        <v>77</v>
      </c>
      <c r="BD7" s="3" t="s">
        <v>78</v>
      </c>
    </row>
    <row r="8" spans="1:58" x14ac:dyDescent="0.2">
      <c r="A8" s="3">
        <v>7</v>
      </c>
      <c r="B8" s="3" t="s">
        <v>57</v>
      </c>
      <c r="C8" s="3" t="s">
        <v>57</v>
      </c>
      <c r="D8" s="3">
        <f t="shared" ref="D8:E8" si="31">IF(UPPER(B8)="A",1,IF(UPPER(B8)="B",2,IF(UPPER(B8)="C",3,IF(UPPER(B8)="D",4,IF(UPPER(B8)="E",5,"") ))))</f>
        <v>3</v>
      </c>
      <c r="E8" s="3">
        <f t="shared" si="31"/>
        <v>3</v>
      </c>
      <c r="F8" s="3">
        <f t="shared" si="7"/>
        <v>0</v>
      </c>
      <c r="G8" s="3" t="s">
        <v>57</v>
      </c>
      <c r="H8" s="3" t="s">
        <v>57</v>
      </c>
      <c r="I8" s="3">
        <f t="shared" ref="I8:J8" si="32">IF(UPPER(G8)="A",1,IF(UPPER(G8)="B",2,IF(UPPER(G8)="C",3,IF(UPPER(G8)="D",4,IF(UPPER(G8)="E",5,"") ))))</f>
        <v>3</v>
      </c>
      <c r="J8" s="3">
        <f t="shared" si="32"/>
        <v>3</v>
      </c>
      <c r="K8" s="3">
        <f t="shared" si="9"/>
        <v>0</v>
      </c>
      <c r="L8" s="3">
        <v>0</v>
      </c>
      <c r="M8" s="3">
        <v>0</v>
      </c>
      <c r="N8" s="3">
        <v>0</v>
      </c>
      <c r="O8" s="3">
        <v>0</v>
      </c>
      <c r="P8" s="3">
        <v>0</v>
      </c>
      <c r="Q8" s="3">
        <f t="shared" si="10"/>
        <v>1</v>
      </c>
      <c r="R8" s="3">
        <v>0</v>
      </c>
      <c r="S8" s="3">
        <v>0</v>
      </c>
      <c r="T8" s="3">
        <v>1</v>
      </c>
      <c r="U8" s="3">
        <v>0</v>
      </c>
      <c r="V8" s="3">
        <v>1</v>
      </c>
      <c r="W8" s="3">
        <f t="shared" si="11"/>
        <v>2.6</v>
      </c>
      <c r="X8" s="3">
        <f t="shared" si="0"/>
        <v>2.3333333333333335</v>
      </c>
      <c r="Y8" s="3">
        <f t="shared" si="1"/>
        <v>2.8666666666666667</v>
      </c>
      <c r="Z8" s="3">
        <f t="shared" si="2"/>
        <v>0.53333333333333321</v>
      </c>
      <c r="AA8" s="3" t="s">
        <v>60</v>
      </c>
      <c r="AB8" s="3" t="s">
        <v>56</v>
      </c>
      <c r="AC8" s="3">
        <f t="shared" ref="AC8:AD8" si="33">IF(UPPER(AA8)="A",1,IF(UPPER(AA8)="B",2,IF(UPPER(AA8)="C",3,IF(UPPER(AA8)="D",4,IF(UPPER(AA8)="E",5,"") ))))</f>
        <v>1</v>
      </c>
      <c r="AD8" s="3">
        <f t="shared" si="33"/>
        <v>2</v>
      </c>
      <c r="AE8" s="3">
        <f t="shared" si="13"/>
        <v>1</v>
      </c>
      <c r="AF8" s="3" t="s">
        <v>56</v>
      </c>
      <c r="AG8" s="3" t="s">
        <v>56</v>
      </c>
      <c r="AH8" s="3">
        <f t="shared" ref="AH8:AI8" si="34">IF(UPPER(AF8)="A",1,IF(UPPER(AF8)="B",2,IF(UPPER(AF8)="C",3,IF(UPPER(AF8)="D",4,IF(UPPER(AF8)="E",5,"") ))))</f>
        <v>2</v>
      </c>
      <c r="AI8" s="3">
        <f t="shared" si="34"/>
        <v>2</v>
      </c>
      <c r="AJ8" s="3">
        <f t="shared" si="15"/>
        <v>0</v>
      </c>
      <c r="AK8" s="3">
        <v>0</v>
      </c>
      <c r="AL8" s="3">
        <v>0</v>
      </c>
      <c r="AM8" s="3">
        <v>0</v>
      </c>
      <c r="AN8" s="3">
        <v>0</v>
      </c>
      <c r="AO8" s="3">
        <v>0</v>
      </c>
      <c r="AP8" s="3">
        <f t="shared" si="16"/>
        <v>1</v>
      </c>
      <c r="AQ8" s="3">
        <v>0</v>
      </c>
      <c r="AR8" s="3">
        <v>0</v>
      </c>
      <c r="AS8" s="3">
        <v>0</v>
      </c>
      <c r="AT8" s="3">
        <v>0</v>
      </c>
      <c r="AU8" s="3">
        <v>0</v>
      </c>
      <c r="AV8" s="3">
        <f t="shared" si="17"/>
        <v>1</v>
      </c>
      <c r="AW8" s="3">
        <f t="shared" si="3"/>
        <v>1.3333333333333333</v>
      </c>
      <c r="AX8" s="3">
        <f t="shared" si="4"/>
        <v>1.6666666666666667</v>
      </c>
      <c r="AY8" s="3">
        <f t="shared" si="5"/>
        <v>0.33333333333333348</v>
      </c>
      <c r="AZ8" s="3" t="s">
        <v>79</v>
      </c>
      <c r="BA8" s="3" t="s">
        <v>57</v>
      </c>
      <c r="BB8" s="3">
        <f t="shared" si="18"/>
        <v>3</v>
      </c>
      <c r="BC8" s="3" t="s">
        <v>80</v>
      </c>
      <c r="BD8" s="3" t="s">
        <v>81</v>
      </c>
    </row>
    <row r="9" spans="1:58" x14ac:dyDescent="0.2">
      <c r="A9" s="3">
        <v>8</v>
      </c>
      <c r="B9" s="3" t="s">
        <v>57</v>
      </c>
      <c r="C9" s="3" t="s">
        <v>65</v>
      </c>
      <c r="D9" s="3">
        <f t="shared" ref="D9:E9" si="35">IF(UPPER(B9)="A",1,IF(UPPER(B9)="B",2,IF(UPPER(B9)="C",3,IF(UPPER(B9)="D",4,IF(UPPER(B9)="E",5,"") ))))</f>
        <v>3</v>
      </c>
      <c r="E9" s="3">
        <f t="shared" si="35"/>
        <v>4</v>
      </c>
      <c r="F9" s="3">
        <f t="shared" si="7"/>
        <v>1</v>
      </c>
      <c r="G9" s="3" t="s">
        <v>56</v>
      </c>
      <c r="H9" s="3" t="s">
        <v>56</v>
      </c>
      <c r="I9" s="3">
        <f t="shared" ref="I9:J9" si="36">IF(UPPER(G9)="A",1,IF(UPPER(G9)="B",2,IF(UPPER(G9)="C",3,IF(UPPER(G9)="D",4,IF(UPPER(G9)="E",5,"") ))))</f>
        <v>2</v>
      </c>
      <c r="J9" s="3">
        <f t="shared" si="36"/>
        <v>2</v>
      </c>
      <c r="K9" s="3">
        <f t="shared" si="9"/>
        <v>0</v>
      </c>
      <c r="L9" s="3">
        <v>1</v>
      </c>
      <c r="M9" s="3">
        <v>1</v>
      </c>
      <c r="N9" s="3">
        <v>0</v>
      </c>
      <c r="O9" s="3">
        <v>1</v>
      </c>
      <c r="P9" s="3">
        <v>1</v>
      </c>
      <c r="Q9" s="3">
        <f t="shared" si="10"/>
        <v>4.2</v>
      </c>
      <c r="R9" s="3">
        <v>1</v>
      </c>
      <c r="S9" s="3">
        <v>1</v>
      </c>
      <c r="T9" s="3">
        <v>1</v>
      </c>
      <c r="U9" s="3">
        <v>1</v>
      </c>
      <c r="V9" s="3">
        <v>1</v>
      </c>
      <c r="W9" s="3">
        <f t="shared" si="11"/>
        <v>5</v>
      </c>
      <c r="X9" s="3">
        <f t="shared" si="0"/>
        <v>3.0666666666666664</v>
      </c>
      <c r="Y9" s="3">
        <f t="shared" si="1"/>
        <v>3.6666666666666665</v>
      </c>
      <c r="Z9" s="3">
        <f t="shared" si="2"/>
        <v>0.60000000000000009</v>
      </c>
      <c r="AA9" s="3" t="s">
        <v>65</v>
      </c>
      <c r="AB9" s="3" t="s">
        <v>65</v>
      </c>
      <c r="AC9" s="3">
        <f t="shared" ref="AC9:AD9" si="37">IF(UPPER(AA9)="A",1,IF(UPPER(AA9)="B",2,IF(UPPER(AA9)="C",3,IF(UPPER(AA9)="D",4,IF(UPPER(AA9)="E",5,"") ))))</f>
        <v>4</v>
      </c>
      <c r="AD9" s="3">
        <f t="shared" si="37"/>
        <v>4</v>
      </c>
      <c r="AE9" s="3">
        <f t="shared" si="13"/>
        <v>0</v>
      </c>
      <c r="AF9" s="3" t="s">
        <v>57</v>
      </c>
      <c r="AG9" s="3" t="s">
        <v>57</v>
      </c>
      <c r="AH9" s="3">
        <f t="shared" ref="AH9:AI9" si="38">IF(UPPER(AF9)="A",1,IF(UPPER(AF9)="B",2,IF(UPPER(AF9)="C",3,IF(UPPER(AF9)="D",4,IF(UPPER(AF9)="E",5,"") ))))</f>
        <v>3</v>
      </c>
      <c r="AI9" s="3">
        <f t="shared" si="38"/>
        <v>3</v>
      </c>
      <c r="AJ9" s="3">
        <f t="shared" si="15"/>
        <v>0</v>
      </c>
      <c r="AK9" s="3">
        <v>1</v>
      </c>
      <c r="AL9" s="3">
        <v>1</v>
      </c>
      <c r="AM9" s="3">
        <v>1</v>
      </c>
      <c r="AN9" s="3">
        <v>1</v>
      </c>
      <c r="AO9" s="3">
        <v>1</v>
      </c>
      <c r="AP9" s="3">
        <f t="shared" si="16"/>
        <v>5</v>
      </c>
      <c r="AQ9" s="3">
        <v>1</v>
      </c>
      <c r="AR9" s="3">
        <v>1</v>
      </c>
      <c r="AS9" s="3">
        <v>1</v>
      </c>
      <c r="AT9" s="3">
        <v>1</v>
      </c>
      <c r="AU9" s="3">
        <v>1</v>
      </c>
      <c r="AV9" s="3">
        <f t="shared" si="17"/>
        <v>5</v>
      </c>
      <c r="AW9" s="3">
        <f t="shared" si="3"/>
        <v>4</v>
      </c>
      <c r="AX9" s="3">
        <f t="shared" si="4"/>
        <v>4</v>
      </c>
      <c r="AY9" s="3">
        <f t="shared" si="5"/>
        <v>0</v>
      </c>
      <c r="AZ9" s="3" t="s">
        <v>82</v>
      </c>
      <c r="BA9" s="3" t="s">
        <v>57</v>
      </c>
      <c r="BB9" s="3">
        <f t="shared" si="18"/>
        <v>3</v>
      </c>
      <c r="BC9" s="3" t="s">
        <v>83</v>
      </c>
    </row>
    <row r="10" spans="1:58" x14ac:dyDescent="0.2">
      <c r="A10" s="3">
        <v>9</v>
      </c>
      <c r="B10" s="3" t="s">
        <v>65</v>
      </c>
      <c r="C10" s="3" t="s">
        <v>65</v>
      </c>
      <c r="D10" s="3">
        <f t="shared" ref="D10:E10" si="39">IF(UPPER(B10)="A",1,IF(UPPER(B10)="B",2,IF(UPPER(B10)="C",3,IF(UPPER(B10)="D",4,IF(UPPER(B10)="E",5,"") ))))</f>
        <v>4</v>
      </c>
      <c r="E10" s="3">
        <f t="shared" si="39"/>
        <v>4</v>
      </c>
      <c r="F10" s="3">
        <f t="shared" si="7"/>
        <v>0</v>
      </c>
      <c r="G10" s="3" t="s">
        <v>57</v>
      </c>
      <c r="H10" s="3" t="s">
        <v>65</v>
      </c>
      <c r="I10" s="3">
        <f t="shared" ref="I10:J10" si="40">IF(UPPER(G10)="A",1,IF(UPPER(G10)="B",2,IF(UPPER(G10)="C",3,IF(UPPER(G10)="D",4,IF(UPPER(G10)="E",5,"") ))))</f>
        <v>3</v>
      </c>
      <c r="J10" s="3">
        <f t="shared" si="40"/>
        <v>4</v>
      </c>
      <c r="K10" s="3">
        <f t="shared" si="9"/>
        <v>1</v>
      </c>
      <c r="L10" s="3">
        <v>1</v>
      </c>
      <c r="M10" s="3">
        <v>1</v>
      </c>
      <c r="N10" s="3">
        <v>1</v>
      </c>
      <c r="O10" s="3">
        <v>0</v>
      </c>
      <c r="P10" s="3">
        <v>1</v>
      </c>
      <c r="Q10" s="3">
        <f t="shared" si="10"/>
        <v>4.2</v>
      </c>
      <c r="R10" s="3">
        <v>1</v>
      </c>
      <c r="S10" s="3">
        <v>1</v>
      </c>
      <c r="T10" s="3">
        <v>1</v>
      </c>
      <c r="U10" s="3">
        <v>0</v>
      </c>
      <c r="V10" s="3">
        <v>1</v>
      </c>
      <c r="W10" s="3">
        <f t="shared" si="11"/>
        <v>4.2</v>
      </c>
      <c r="X10" s="3">
        <f t="shared" si="0"/>
        <v>3.7333333333333329</v>
      </c>
      <c r="Y10" s="3">
        <f t="shared" si="1"/>
        <v>4.0666666666666664</v>
      </c>
      <c r="Z10" s="3">
        <f t="shared" si="2"/>
        <v>0.33333333333333348</v>
      </c>
      <c r="AA10" s="3" t="s">
        <v>57</v>
      </c>
      <c r="AB10" s="3" t="s">
        <v>65</v>
      </c>
      <c r="AC10" s="3">
        <f t="shared" ref="AC10:AD10" si="41">IF(UPPER(AA10)="A",1,IF(UPPER(AA10)="B",2,IF(UPPER(AA10)="C",3,IF(UPPER(AA10)="D",4,IF(UPPER(AA10)="E",5,"") ))))</f>
        <v>3</v>
      </c>
      <c r="AD10" s="3">
        <f t="shared" si="41"/>
        <v>4</v>
      </c>
      <c r="AE10" s="3">
        <f t="shared" si="13"/>
        <v>1</v>
      </c>
      <c r="AF10" s="3" t="s">
        <v>57</v>
      </c>
      <c r="AG10" s="3" t="s">
        <v>57</v>
      </c>
      <c r="AH10" s="3">
        <f t="shared" ref="AH10:AI10" si="42">IF(UPPER(AF10)="A",1,IF(UPPER(AF10)="B",2,IF(UPPER(AF10)="C",3,IF(UPPER(AF10)="D",4,IF(UPPER(AF10)="E",5,"") ))))</f>
        <v>3</v>
      </c>
      <c r="AI10" s="3">
        <f t="shared" si="42"/>
        <v>3</v>
      </c>
      <c r="AJ10" s="3">
        <f t="shared" si="15"/>
        <v>0</v>
      </c>
      <c r="AK10" s="3">
        <v>1</v>
      </c>
      <c r="AL10" s="3">
        <v>1</v>
      </c>
      <c r="AM10" s="3">
        <v>1</v>
      </c>
      <c r="AN10" s="3">
        <v>0</v>
      </c>
      <c r="AO10" s="3">
        <v>1</v>
      </c>
      <c r="AP10" s="3">
        <f t="shared" si="16"/>
        <v>4.2</v>
      </c>
      <c r="AQ10" s="3">
        <v>1</v>
      </c>
      <c r="AR10" s="3">
        <v>1</v>
      </c>
      <c r="AS10" s="3">
        <v>1</v>
      </c>
      <c r="AT10" s="3">
        <v>0</v>
      </c>
      <c r="AU10" s="3">
        <v>1</v>
      </c>
      <c r="AV10" s="3">
        <f t="shared" si="17"/>
        <v>4.2</v>
      </c>
      <c r="AW10" s="3">
        <f t="shared" si="3"/>
        <v>3.4</v>
      </c>
      <c r="AX10" s="3">
        <f t="shared" si="4"/>
        <v>3.7333333333333329</v>
      </c>
      <c r="AY10" s="3">
        <f t="shared" si="5"/>
        <v>0.33333333333333304</v>
      </c>
      <c r="AZ10" s="3" t="s">
        <v>84</v>
      </c>
      <c r="BA10" s="3" t="s">
        <v>57</v>
      </c>
      <c r="BB10" s="3">
        <f t="shared" si="18"/>
        <v>3</v>
      </c>
      <c r="BC10" s="3" t="s">
        <v>85</v>
      </c>
      <c r="BD10" s="3" t="s">
        <v>86</v>
      </c>
    </row>
    <row r="11" spans="1:58" x14ac:dyDescent="0.2">
      <c r="A11" s="3">
        <v>10</v>
      </c>
      <c r="B11" s="3" t="s">
        <v>65</v>
      </c>
      <c r="C11" s="3" t="s">
        <v>65</v>
      </c>
      <c r="D11" s="3">
        <f t="shared" ref="D11:E11" si="43">IF(UPPER(B11)="A",1,IF(UPPER(B11)="B",2,IF(UPPER(B11)="C",3,IF(UPPER(B11)="D",4,IF(UPPER(B11)="E",5,"") ))))</f>
        <v>4</v>
      </c>
      <c r="E11" s="3">
        <f t="shared" si="43"/>
        <v>4</v>
      </c>
      <c r="F11" s="3">
        <f t="shared" si="7"/>
        <v>0</v>
      </c>
      <c r="G11" s="3" t="s">
        <v>57</v>
      </c>
      <c r="H11" s="3" t="s">
        <v>65</v>
      </c>
      <c r="I11" s="3">
        <f t="shared" ref="I11:J11" si="44">IF(UPPER(G11)="A",1,IF(UPPER(G11)="B",2,IF(UPPER(G11)="C",3,IF(UPPER(G11)="D",4,IF(UPPER(G11)="E",5,"") ))))</f>
        <v>3</v>
      </c>
      <c r="J11" s="3">
        <f t="shared" si="44"/>
        <v>4</v>
      </c>
      <c r="K11" s="3">
        <f t="shared" si="9"/>
        <v>1</v>
      </c>
      <c r="L11" s="3">
        <v>0</v>
      </c>
      <c r="M11" s="3">
        <v>1</v>
      </c>
      <c r="N11" s="3">
        <v>0</v>
      </c>
      <c r="O11" s="3">
        <v>1</v>
      </c>
      <c r="P11" s="3">
        <v>0</v>
      </c>
      <c r="Q11" s="3">
        <f t="shared" si="10"/>
        <v>2.6</v>
      </c>
      <c r="R11" s="3">
        <v>0</v>
      </c>
      <c r="S11" s="3">
        <v>1</v>
      </c>
      <c r="T11" s="3">
        <v>1</v>
      </c>
      <c r="U11" s="3">
        <v>1</v>
      </c>
      <c r="V11" s="3">
        <v>1</v>
      </c>
      <c r="W11" s="3">
        <f t="shared" si="11"/>
        <v>4.2</v>
      </c>
      <c r="X11" s="3">
        <f t="shared" si="0"/>
        <v>3.1999999999999997</v>
      </c>
      <c r="Y11" s="3">
        <f t="shared" si="1"/>
        <v>4.0666666666666664</v>
      </c>
      <c r="Z11" s="3">
        <f t="shared" si="2"/>
        <v>0.8666666666666667</v>
      </c>
      <c r="AA11" s="3" t="s">
        <v>65</v>
      </c>
      <c r="AB11" s="3" t="s">
        <v>65</v>
      </c>
      <c r="AC11" s="3">
        <f t="shared" ref="AC11:AD11" si="45">IF(UPPER(AA11)="A",1,IF(UPPER(AA11)="B",2,IF(UPPER(AA11)="C",3,IF(UPPER(AA11)="D",4,IF(UPPER(AA11)="E",5,"") ))))</f>
        <v>4</v>
      </c>
      <c r="AD11" s="3">
        <f t="shared" si="45"/>
        <v>4</v>
      </c>
      <c r="AE11" s="3">
        <f t="shared" si="13"/>
        <v>0</v>
      </c>
      <c r="AF11" s="3" t="s">
        <v>57</v>
      </c>
      <c r="AG11" s="3" t="s">
        <v>57</v>
      </c>
      <c r="AH11" s="3">
        <f t="shared" ref="AH11:AI11" si="46">IF(UPPER(AF11)="A",1,IF(UPPER(AF11)="B",2,IF(UPPER(AF11)="C",3,IF(UPPER(AF11)="D",4,IF(UPPER(AF11)="E",5,"") ))))</f>
        <v>3</v>
      </c>
      <c r="AI11" s="3">
        <f t="shared" si="46"/>
        <v>3</v>
      </c>
      <c r="AJ11" s="3">
        <f t="shared" si="15"/>
        <v>0</v>
      </c>
      <c r="AK11" s="3">
        <v>0</v>
      </c>
      <c r="AL11" s="3">
        <v>1</v>
      </c>
      <c r="AM11" s="3">
        <v>0</v>
      </c>
      <c r="AN11" s="3">
        <v>1</v>
      </c>
      <c r="AO11" s="3">
        <v>1</v>
      </c>
      <c r="AP11" s="3">
        <f t="shared" si="16"/>
        <v>3.4</v>
      </c>
      <c r="AQ11" s="3">
        <v>1</v>
      </c>
      <c r="AR11" s="3">
        <v>1</v>
      </c>
      <c r="AS11" s="3">
        <v>1</v>
      </c>
      <c r="AT11" s="3">
        <v>1</v>
      </c>
      <c r="AU11" s="3">
        <v>1</v>
      </c>
      <c r="AV11" s="3">
        <f t="shared" si="17"/>
        <v>5</v>
      </c>
      <c r="AW11" s="3">
        <f t="shared" si="3"/>
        <v>3.4666666666666668</v>
      </c>
      <c r="AX11" s="3">
        <f t="shared" si="4"/>
        <v>4</v>
      </c>
      <c r="AY11" s="3">
        <f t="shared" si="5"/>
        <v>0.53333333333333321</v>
      </c>
      <c r="AZ11" s="3" t="s">
        <v>87</v>
      </c>
      <c r="BA11" s="3" t="s">
        <v>57</v>
      </c>
      <c r="BB11" s="3">
        <f t="shared" si="18"/>
        <v>3</v>
      </c>
      <c r="BC11" s="3" t="s">
        <v>88</v>
      </c>
      <c r="BD11" s="3" t="s">
        <v>89</v>
      </c>
    </row>
    <row r="12" spans="1:58" x14ac:dyDescent="0.2">
      <c r="A12" s="3">
        <v>11</v>
      </c>
      <c r="B12" s="3" t="s">
        <v>57</v>
      </c>
      <c r="C12" s="3" t="s">
        <v>65</v>
      </c>
      <c r="D12" s="3">
        <f t="shared" ref="D12:E12" si="47">IF(UPPER(B12)="A",1,IF(UPPER(B12)="B",2,IF(UPPER(B12)="C",3,IF(UPPER(B12)="D",4,IF(UPPER(B12)="E",5,"") ))))</f>
        <v>3</v>
      </c>
      <c r="E12" s="3">
        <f t="shared" si="47"/>
        <v>4</v>
      </c>
      <c r="F12" s="3">
        <f t="shared" si="7"/>
        <v>1</v>
      </c>
      <c r="G12" s="3" t="s">
        <v>56</v>
      </c>
      <c r="H12" s="3" t="s">
        <v>57</v>
      </c>
      <c r="I12" s="3">
        <f t="shared" ref="I12:J12" si="48">IF(UPPER(G12)="A",1,IF(UPPER(G12)="B",2,IF(UPPER(G12)="C",3,IF(UPPER(G12)="D",4,IF(UPPER(G12)="E",5,"") ))))</f>
        <v>2</v>
      </c>
      <c r="J12" s="3">
        <f t="shared" si="48"/>
        <v>3</v>
      </c>
      <c r="K12" s="3">
        <f t="shared" si="9"/>
        <v>1</v>
      </c>
      <c r="L12" s="3">
        <v>1</v>
      </c>
      <c r="M12" s="3">
        <v>0</v>
      </c>
      <c r="N12" s="3">
        <v>0</v>
      </c>
      <c r="O12" s="3">
        <v>0</v>
      </c>
      <c r="P12" s="3">
        <v>1</v>
      </c>
      <c r="Q12" s="3">
        <f t="shared" si="10"/>
        <v>2.6</v>
      </c>
      <c r="R12" s="3">
        <v>1</v>
      </c>
      <c r="S12" s="3">
        <v>1</v>
      </c>
      <c r="T12" s="3">
        <v>1</v>
      </c>
      <c r="U12" s="3">
        <v>0</v>
      </c>
      <c r="V12" s="3">
        <v>1</v>
      </c>
      <c r="W12" s="3">
        <f t="shared" si="11"/>
        <v>4.2</v>
      </c>
      <c r="X12" s="3">
        <f t="shared" si="0"/>
        <v>2.5333333333333332</v>
      </c>
      <c r="Y12" s="3">
        <f t="shared" si="1"/>
        <v>3.7333333333333329</v>
      </c>
      <c r="Z12" s="3">
        <f t="shared" si="2"/>
        <v>1.1999999999999997</v>
      </c>
      <c r="AA12" s="3" t="s">
        <v>57</v>
      </c>
      <c r="AB12" s="3" t="s">
        <v>65</v>
      </c>
      <c r="AC12" s="3">
        <f t="shared" ref="AC12:AD12" si="49">IF(UPPER(AA12)="A",1,IF(UPPER(AA12)="B",2,IF(UPPER(AA12)="C",3,IF(UPPER(AA12)="D",4,IF(UPPER(AA12)="E",5,"") ))))</f>
        <v>3</v>
      </c>
      <c r="AD12" s="3">
        <f t="shared" si="49"/>
        <v>4</v>
      </c>
      <c r="AE12" s="3">
        <f t="shared" si="13"/>
        <v>1</v>
      </c>
      <c r="AF12" s="3" t="s">
        <v>56</v>
      </c>
      <c r="AG12" s="3" t="s">
        <v>57</v>
      </c>
      <c r="AH12" s="3">
        <f t="shared" ref="AH12:AI12" si="50">IF(UPPER(AF12)="A",1,IF(UPPER(AF12)="B",2,IF(UPPER(AF12)="C",3,IF(UPPER(AF12)="D",4,IF(UPPER(AF12)="E",5,"") ))))</f>
        <v>2</v>
      </c>
      <c r="AI12" s="3">
        <f t="shared" si="50"/>
        <v>3</v>
      </c>
      <c r="AJ12" s="3">
        <f t="shared" si="15"/>
        <v>1</v>
      </c>
      <c r="AK12" s="3">
        <v>1</v>
      </c>
      <c r="AL12" s="3">
        <v>1</v>
      </c>
      <c r="AM12" s="3">
        <v>0</v>
      </c>
      <c r="AN12" s="3">
        <v>0</v>
      </c>
      <c r="AO12" s="3">
        <v>1</v>
      </c>
      <c r="AP12" s="3">
        <f t="shared" si="16"/>
        <v>3.4</v>
      </c>
      <c r="AQ12" s="3">
        <v>1</v>
      </c>
      <c r="AR12" s="3">
        <v>1</v>
      </c>
      <c r="AS12" s="3">
        <v>1</v>
      </c>
      <c r="AT12" s="3">
        <v>0</v>
      </c>
      <c r="AU12" s="3">
        <v>1</v>
      </c>
      <c r="AV12" s="3">
        <f t="shared" si="17"/>
        <v>4.2</v>
      </c>
      <c r="AW12" s="3">
        <f t="shared" si="3"/>
        <v>2.8000000000000003</v>
      </c>
      <c r="AX12" s="3">
        <f t="shared" si="4"/>
        <v>3.7333333333333329</v>
      </c>
      <c r="AY12" s="3">
        <f t="shared" si="5"/>
        <v>0.93333333333333268</v>
      </c>
      <c r="AZ12" s="3" t="s">
        <v>62</v>
      </c>
      <c r="BA12" s="3" t="s">
        <v>57</v>
      </c>
      <c r="BB12" s="3">
        <f t="shared" si="18"/>
        <v>3</v>
      </c>
      <c r="BC12" s="3" t="s">
        <v>90</v>
      </c>
      <c r="BD12" s="3" t="s">
        <v>91</v>
      </c>
    </row>
    <row r="13" spans="1:58" x14ac:dyDescent="0.2">
      <c r="A13" s="3">
        <v>12</v>
      </c>
      <c r="B13" s="3" t="s">
        <v>64</v>
      </c>
      <c r="C13" s="3" t="s">
        <v>64</v>
      </c>
      <c r="D13" s="3">
        <f t="shared" ref="D13:E13" si="51">IF(UPPER(B13)="A",1,IF(UPPER(B13)="B",2,IF(UPPER(B13)="C",3,IF(UPPER(B13)="D",4,IF(UPPER(B13)="E",5,"") ))))</f>
        <v>5</v>
      </c>
      <c r="E13" s="3">
        <f t="shared" si="51"/>
        <v>5</v>
      </c>
      <c r="F13" s="3">
        <f t="shared" si="7"/>
        <v>0</v>
      </c>
      <c r="G13" s="3" t="s">
        <v>64</v>
      </c>
      <c r="H13" s="3" t="s">
        <v>64</v>
      </c>
      <c r="I13" s="3">
        <f t="shared" ref="I13:J13" si="52">IF(UPPER(G13)="A",1,IF(UPPER(G13)="B",2,IF(UPPER(G13)="C",3,IF(UPPER(G13)="D",4,IF(UPPER(G13)="E",5,"") ))))</f>
        <v>5</v>
      </c>
      <c r="J13" s="3">
        <f t="shared" si="52"/>
        <v>5</v>
      </c>
      <c r="K13" s="3">
        <f t="shared" si="9"/>
        <v>0</v>
      </c>
      <c r="L13" s="3">
        <v>0</v>
      </c>
      <c r="M13" s="3">
        <v>0</v>
      </c>
      <c r="N13" s="3">
        <v>1</v>
      </c>
      <c r="O13" s="3">
        <v>0</v>
      </c>
      <c r="P13" s="3">
        <v>1</v>
      </c>
      <c r="Q13" s="3">
        <f t="shared" si="10"/>
        <v>2.6</v>
      </c>
      <c r="R13" s="3">
        <v>0</v>
      </c>
      <c r="S13" s="3">
        <v>0</v>
      </c>
      <c r="T13" s="3">
        <v>1</v>
      </c>
      <c r="U13" s="3">
        <v>0</v>
      </c>
      <c r="V13" s="3">
        <v>1</v>
      </c>
      <c r="W13" s="3">
        <f t="shared" si="11"/>
        <v>2.6</v>
      </c>
      <c r="X13" s="3">
        <f t="shared" si="0"/>
        <v>4.2</v>
      </c>
      <c r="Y13" s="3">
        <f t="shared" si="1"/>
        <v>4.2</v>
      </c>
      <c r="Z13" s="3">
        <f t="shared" si="2"/>
        <v>0</v>
      </c>
      <c r="AA13" s="3" t="s">
        <v>57</v>
      </c>
      <c r="AB13" s="3" t="s">
        <v>65</v>
      </c>
      <c r="AC13" s="3">
        <f t="shared" ref="AC13:AD13" si="53">IF(UPPER(AA13)="A",1,IF(UPPER(AA13)="B",2,IF(UPPER(AA13)="C",3,IF(UPPER(AA13)="D",4,IF(UPPER(AA13)="E",5,"") ))))</f>
        <v>3</v>
      </c>
      <c r="AD13" s="3">
        <f t="shared" si="53"/>
        <v>4</v>
      </c>
      <c r="AE13" s="3">
        <f t="shared" si="13"/>
        <v>1</v>
      </c>
      <c r="AF13" s="3" t="s">
        <v>56</v>
      </c>
      <c r="AG13" s="3" t="s">
        <v>57</v>
      </c>
      <c r="AH13" s="3">
        <f t="shared" ref="AH13:AI13" si="54">IF(UPPER(AF13)="A",1,IF(UPPER(AF13)="B",2,IF(UPPER(AF13)="C",3,IF(UPPER(AF13)="D",4,IF(UPPER(AF13)="E",5,"") ))))</f>
        <v>2</v>
      </c>
      <c r="AI13" s="3">
        <f t="shared" si="54"/>
        <v>3</v>
      </c>
      <c r="AJ13" s="3">
        <f t="shared" si="15"/>
        <v>1</v>
      </c>
      <c r="AK13" s="3">
        <v>0</v>
      </c>
      <c r="AL13" s="3">
        <v>0</v>
      </c>
      <c r="AM13" s="3">
        <v>0</v>
      </c>
      <c r="AN13" s="3">
        <v>0</v>
      </c>
      <c r="AO13" s="3">
        <v>0</v>
      </c>
      <c r="AP13" s="3">
        <f t="shared" si="16"/>
        <v>1</v>
      </c>
      <c r="AQ13" s="3">
        <v>0</v>
      </c>
      <c r="AR13" s="3">
        <v>0</v>
      </c>
      <c r="AS13" s="3">
        <v>0</v>
      </c>
      <c r="AT13" s="3">
        <v>0</v>
      </c>
      <c r="AU13" s="3">
        <v>0</v>
      </c>
      <c r="AV13" s="3">
        <f t="shared" si="17"/>
        <v>1</v>
      </c>
      <c r="AW13" s="3">
        <f t="shared" si="3"/>
        <v>2</v>
      </c>
      <c r="AX13" s="3">
        <f t="shared" si="4"/>
        <v>2.6666666666666665</v>
      </c>
      <c r="AY13" s="3">
        <f t="shared" si="5"/>
        <v>0.66666666666666652</v>
      </c>
      <c r="AZ13" s="3" t="s">
        <v>84</v>
      </c>
      <c r="BA13" s="3" t="s">
        <v>56</v>
      </c>
      <c r="BB13" s="3">
        <f t="shared" si="18"/>
        <v>2</v>
      </c>
      <c r="BC13" s="3" t="s">
        <v>92</v>
      </c>
      <c r="BD13" s="3" t="s">
        <v>93</v>
      </c>
    </row>
    <row r="14" spans="1:58" x14ac:dyDescent="0.2">
      <c r="A14" s="3">
        <v>13</v>
      </c>
      <c r="B14" s="3" t="s">
        <v>57</v>
      </c>
      <c r="C14" s="3" t="s">
        <v>65</v>
      </c>
      <c r="D14" s="3">
        <f t="shared" ref="D14:E14" si="55">IF(UPPER(B14)="A",1,IF(UPPER(B14)="B",2,IF(UPPER(B14)="C",3,IF(UPPER(B14)="D",4,IF(UPPER(B14)="E",5,"") ))))</f>
        <v>3</v>
      </c>
      <c r="E14" s="3">
        <f t="shared" si="55"/>
        <v>4</v>
      </c>
      <c r="F14" s="3">
        <f t="shared" si="7"/>
        <v>1</v>
      </c>
      <c r="G14" s="3" t="s">
        <v>57</v>
      </c>
      <c r="H14" s="3" t="s">
        <v>57</v>
      </c>
      <c r="I14" s="3">
        <f t="shared" ref="I14:J14" si="56">IF(UPPER(G14)="A",1,IF(UPPER(G14)="B",2,IF(UPPER(G14)="C",3,IF(UPPER(G14)="D",4,IF(UPPER(G14)="E",5,"") ))))</f>
        <v>3</v>
      </c>
      <c r="J14" s="3">
        <f t="shared" si="56"/>
        <v>3</v>
      </c>
      <c r="K14" s="3">
        <f t="shared" si="9"/>
        <v>0</v>
      </c>
      <c r="L14" s="3">
        <v>1</v>
      </c>
      <c r="M14" s="3">
        <v>1</v>
      </c>
      <c r="N14" s="3">
        <v>1</v>
      </c>
      <c r="O14" s="3">
        <v>1</v>
      </c>
      <c r="P14" s="3">
        <v>1</v>
      </c>
      <c r="Q14" s="3">
        <f t="shared" si="10"/>
        <v>5</v>
      </c>
      <c r="R14" s="3">
        <v>1</v>
      </c>
      <c r="S14" s="3">
        <v>1</v>
      </c>
      <c r="T14" s="3">
        <v>1</v>
      </c>
      <c r="U14" s="3">
        <v>1</v>
      </c>
      <c r="V14" s="3">
        <v>1</v>
      </c>
      <c r="W14" s="3">
        <f t="shared" si="11"/>
        <v>5</v>
      </c>
      <c r="X14" s="3">
        <f t="shared" si="0"/>
        <v>3.6666666666666665</v>
      </c>
      <c r="Y14" s="3">
        <f t="shared" si="1"/>
        <v>4</v>
      </c>
      <c r="Z14" s="3">
        <f t="shared" si="2"/>
        <v>0.33333333333333348</v>
      </c>
      <c r="AA14" s="3" t="s">
        <v>57</v>
      </c>
      <c r="AB14" s="3" t="s">
        <v>57</v>
      </c>
      <c r="AC14" s="3">
        <f t="shared" ref="AC14:AD14" si="57">IF(UPPER(AA14)="A",1,IF(UPPER(AA14)="B",2,IF(UPPER(AA14)="C",3,IF(UPPER(AA14)="D",4,IF(UPPER(AA14)="E",5,"") ))))</f>
        <v>3</v>
      </c>
      <c r="AD14" s="3">
        <f t="shared" si="57"/>
        <v>3</v>
      </c>
      <c r="AE14" s="3">
        <f t="shared" si="13"/>
        <v>0</v>
      </c>
      <c r="AF14" s="3" t="s">
        <v>57</v>
      </c>
      <c r="AG14" s="3" t="s">
        <v>57</v>
      </c>
      <c r="AH14" s="3">
        <f t="shared" ref="AH14:AI14" si="58">IF(UPPER(AF14)="A",1,IF(UPPER(AF14)="B",2,IF(UPPER(AF14)="C",3,IF(UPPER(AF14)="D",4,IF(UPPER(AF14)="E",5,"") ))))</f>
        <v>3</v>
      </c>
      <c r="AI14" s="3">
        <f t="shared" si="58"/>
        <v>3</v>
      </c>
      <c r="AJ14" s="3">
        <f t="shared" si="15"/>
        <v>0</v>
      </c>
      <c r="AK14" s="3">
        <v>1</v>
      </c>
      <c r="AL14" s="3">
        <v>1</v>
      </c>
      <c r="AM14" s="3">
        <v>1</v>
      </c>
      <c r="AN14" s="3">
        <v>1</v>
      </c>
      <c r="AO14" s="3">
        <v>1</v>
      </c>
      <c r="AP14" s="3">
        <f t="shared" si="16"/>
        <v>5</v>
      </c>
      <c r="AQ14" s="3">
        <v>1</v>
      </c>
      <c r="AR14" s="3">
        <v>1</v>
      </c>
      <c r="AS14" s="3">
        <v>1</v>
      </c>
      <c r="AT14" s="3">
        <v>1</v>
      </c>
      <c r="AU14" s="3">
        <v>1</v>
      </c>
      <c r="AV14" s="3">
        <f t="shared" si="17"/>
        <v>5</v>
      </c>
      <c r="AW14" s="3">
        <f t="shared" si="3"/>
        <v>3.6666666666666665</v>
      </c>
      <c r="AX14" s="3">
        <f t="shared" si="4"/>
        <v>3.6666666666666665</v>
      </c>
      <c r="AY14" s="3">
        <f t="shared" si="5"/>
        <v>0</v>
      </c>
      <c r="AZ14" s="3" t="s">
        <v>94</v>
      </c>
      <c r="BA14" s="3" t="s">
        <v>57</v>
      </c>
      <c r="BB14" s="3">
        <f t="shared" si="18"/>
        <v>3</v>
      </c>
      <c r="BC14" s="3" t="s">
        <v>95</v>
      </c>
      <c r="BD14" s="3" t="s">
        <v>96</v>
      </c>
    </row>
    <row r="15" spans="1:58" x14ac:dyDescent="0.2">
      <c r="A15" s="3">
        <v>14</v>
      </c>
      <c r="B15" s="3" t="s">
        <v>56</v>
      </c>
      <c r="C15" s="3" t="s">
        <v>65</v>
      </c>
      <c r="D15" s="3">
        <f t="shared" ref="D15:E15" si="59">IF(UPPER(B15)="A",1,IF(UPPER(B15)="B",2,IF(UPPER(B15)="C",3,IF(UPPER(B15)="D",4,IF(UPPER(B15)="E",5,"") ))))</f>
        <v>2</v>
      </c>
      <c r="E15" s="3">
        <f t="shared" si="59"/>
        <v>4</v>
      </c>
      <c r="F15" s="3">
        <f t="shared" si="7"/>
        <v>2</v>
      </c>
      <c r="G15" s="3" t="s">
        <v>60</v>
      </c>
      <c r="H15" s="3" t="s">
        <v>57</v>
      </c>
      <c r="I15" s="3">
        <f t="shared" ref="I15:J15" si="60">IF(UPPER(G15)="A",1,IF(UPPER(G15)="B",2,IF(UPPER(G15)="C",3,IF(UPPER(G15)="D",4,IF(UPPER(G15)="E",5,"") ))))</f>
        <v>1</v>
      </c>
      <c r="J15" s="3">
        <f t="shared" si="60"/>
        <v>3</v>
      </c>
      <c r="K15" s="3">
        <f t="shared" si="9"/>
        <v>2</v>
      </c>
      <c r="L15" s="3">
        <v>1</v>
      </c>
      <c r="M15" s="3">
        <v>1</v>
      </c>
      <c r="N15" s="3">
        <v>0</v>
      </c>
      <c r="O15" s="3">
        <v>0</v>
      </c>
      <c r="P15" s="3">
        <v>0</v>
      </c>
      <c r="Q15" s="3">
        <f t="shared" si="10"/>
        <v>2.6</v>
      </c>
      <c r="R15" s="3">
        <v>1</v>
      </c>
      <c r="S15" s="3">
        <v>1</v>
      </c>
      <c r="T15" s="3">
        <v>1</v>
      </c>
      <c r="U15" s="3">
        <v>1</v>
      </c>
      <c r="V15" s="3">
        <v>1</v>
      </c>
      <c r="W15" s="3">
        <f t="shared" si="11"/>
        <v>5</v>
      </c>
      <c r="X15" s="3">
        <f t="shared" si="0"/>
        <v>1.8666666666666665</v>
      </c>
      <c r="Y15" s="3">
        <f t="shared" si="1"/>
        <v>4</v>
      </c>
      <c r="Z15" s="3">
        <f t="shared" si="2"/>
        <v>2.1333333333333337</v>
      </c>
      <c r="AA15" s="3" t="s">
        <v>60</v>
      </c>
      <c r="AB15" s="3" t="s">
        <v>56</v>
      </c>
      <c r="AC15" s="3">
        <f t="shared" ref="AC15:AD15" si="61">IF(UPPER(AA15)="A",1,IF(UPPER(AA15)="B",2,IF(UPPER(AA15)="C",3,IF(UPPER(AA15)="D",4,IF(UPPER(AA15)="E",5,"") ))))</f>
        <v>1</v>
      </c>
      <c r="AD15" s="3">
        <f t="shared" si="61"/>
        <v>2</v>
      </c>
      <c r="AE15" s="3">
        <f t="shared" si="13"/>
        <v>1</v>
      </c>
      <c r="AF15" s="3" t="s">
        <v>60</v>
      </c>
      <c r="AG15" s="3" t="s">
        <v>56</v>
      </c>
      <c r="AH15" s="3">
        <f t="shared" ref="AH15:AI15" si="62">IF(UPPER(AF15)="A",1,IF(UPPER(AF15)="B",2,IF(UPPER(AF15)="C",3,IF(UPPER(AF15)="D",4,IF(UPPER(AF15)="E",5,"") ))))</f>
        <v>1</v>
      </c>
      <c r="AI15" s="3">
        <f t="shared" si="62"/>
        <v>2</v>
      </c>
      <c r="AJ15" s="3">
        <f t="shared" si="15"/>
        <v>1</v>
      </c>
      <c r="AK15" s="3">
        <v>1</v>
      </c>
      <c r="AL15" s="3">
        <v>1</v>
      </c>
      <c r="AM15" s="3">
        <v>0</v>
      </c>
      <c r="AN15" s="3">
        <v>0</v>
      </c>
      <c r="AO15" s="3">
        <v>0</v>
      </c>
      <c r="AP15" s="3">
        <f t="shared" si="16"/>
        <v>2.6</v>
      </c>
      <c r="AQ15" s="3">
        <v>1</v>
      </c>
      <c r="AR15" s="3">
        <v>1</v>
      </c>
      <c r="AS15" s="3">
        <v>1</v>
      </c>
      <c r="AT15" s="3">
        <v>1</v>
      </c>
      <c r="AU15" s="3">
        <v>1</v>
      </c>
      <c r="AV15" s="3">
        <f t="shared" si="17"/>
        <v>5</v>
      </c>
      <c r="AW15" s="3">
        <f t="shared" si="3"/>
        <v>1.5333333333333332</v>
      </c>
      <c r="AX15" s="3">
        <f t="shared" si="4"/>
        <v>3</v>
      </c>
      <c r="AY15" s="3">
        <f t="shared" si="5"/>
        <v>1.4666666666666668</v>
      </c>
      <c r="AZ15" s="3" t="s">
        <v>97</v>
      </c>
      <c r="BA15" s="3" t="s">
        <v>57</v>
      </c>
      <c r="BB15" s="3">
        <f t="shared" si="18"/>
        <v>3</v>
      </c>
      <c r="BC15" s="3" t="s">
        <v>98</v>
      </c>
      <c r="BD15" s="3" t="s">
        <v>99</v>
      </c>
    </row>
    <row r="16" spans="1:58" x14ac:dyDescent="0.2">
      <c r="A16" s="3">
        <v>15</v>
      </c>
      <c r="B16" s="3" t="s">
        <v>64</v>
      </c>
      <c r="C16" s="3" t="s">
        <v>64</v>
      </c>
      <c r="D16" s="3">
        <f t="shared" ref="D16:E16" si="63">IF(UPPER(B16)="A",1,IF(UPPER(B16)="B",2,IF(UPPER(B16)="C",3,IF(UPPER(B16)="D",4,IF(UPPER(B16)="E",5,"") ))))</f>
        <v>5</v>
      </c>
      <c r="E16" s="3">
        <f t="shared" si="63"/>
        <v>5</v>
      </c>
      <c r="F16" s="3">
        <f t="shared" si="7"/>
        <v>0</v>
      </c>
      <c r="G16" s="3" t="s">
        <v>65</v>
      </c>
      <c r="H16" s="3" t="s">
        <v>65</v>
      </c>
      <c r="I16" s="3">
        <f t="shared" ref="I16:J16" si="64">IF(UPPER(G16)="A",1,IF(UPPER(G16)="B",2,IF(UPPER(G16)="C",3,IF(UPPER(G16)="D",4,IF(UPPER(G16)="E",5,"") ))))</f>
        <v>4</v>
      </c>
      <c r="J16" s="3">
        <f t="shared" si="64"/>
        <v>4</v>
      </c>
      <c r="K16" s="3">
        <f t="shared" si="9"/>
        <v>0</v>
      </c>
      <c r="L16" s="3">
        <v>1</v>
      </c>
      <c r="M16" s="3">
        <v>1</v>
      </c>
      <c r="N16" s="3">
        <v>0</v>
      </c>
      <c r="O16" s="3">
        <v>1</v>
      </c>
      <c r="P16" s="3">
        <v>1</v>
      </c>
      <c r="Q16" s="3">
        <f t="shared" si="10"/>
        <v>4.2</v>
      </c>
      <c r="R16" s="3">
        <v>1</v>
      </c>
      <c r="S16" s="3">
        <v>1</v>
      </c>
      <c r="T16" s="3">
        <v>1</v>
      </c>
      <c r="U16" s="3">
        <v>1</v>
      </c>
      <c r="V16" s="3">
        <v>1</v>
      </c>
      <c r="W16" s="3">
        <f t="shared" si="11"/>
        <v>5</v>
      </c>
      <c r="X16" s="3">
        <f t="shared" si="0"/>
        <v>4.3999999999999995</v>
      </c>
      <c r="Y16" s="3">
        <f t="shared" si="1"/>
        <v>4.666666666666667</v>
      </c>
      <c r="Z16" s="3">
        <f t="shared" si="2"/>
        <v>0.2666666666666675</v>
      </c>
      <c r="AA16" s="3" t="s">
        <v>65</v>
      </c>
      <c r="AB16" s="3" t="s">
        <v>65</v>
      </c>
      <c r="AC16" s="3">
        <f t="shared" ref="AC16:AD16" si="65">IF(UPPER(AA16)="A",1,IF(UPPER(AA16)="B",2,IF(UPPER(AA16)="C",3,IF(UPPER(AA16)="D",4,IF(UPPER(AA16)="E",5,"") ))))</f>
        <v>4</v>
      </c>
      <c r="AD16" s="3">
        <f t="shared" si="65"/>
        <v>4</v>
      </c>
      <c r="AE16" s="3">
        <f t="shared" si="13"/>
        <v>0</v>
      </c>
      <c r="AF16" s="3" t="s">
        <v>57</v>
      </c>
      <c r="AG16" s="3" t="s">
        <v>57</v>
      </c>
      <c r="AH16" s="3">
        <f t="shared" ref="AH16:AI16" si="66">IF(UPPER(AF16)="A",1,IF(UPPER(AF16)="B",2,IF(UPPER(AF16)="C",3,IF(UPPER(AF16)="D",4,IF(UPPER(AF16)="E",5,"") ))))</f>
        <v>3</v>
      </c>
      <c r="AI16" s="3">
        <f t="shared" si="66"/>
        <v>3</v>
      </c>
      <c r="AJ16" s="3">
        <f t="shared" si="15"/>
        <v>0</v>
      </c>
      <c r="AK16" s="3">
        <v>1</v>
      </c>
      <c r="AL16" s="3">
        <v>1</v>
      </c>
      <c r="AM16" s="3">
        <v>1</v>
      </c>
      <c r="AN16" s="3">
        <v>1</v>
      </c>
      <c r="AO16" s="3">
        <v>1</v>
      </c>
      <c r="AP16" s="3">
        <f t="shared" si="16"/>
        <v>5</v>
      </c>
      <c r="AQ16" s="3">
        <v>1</v>
      </c>
      <c r="AR16" s="3">
        <v>1</v>
      </c>
      <c r="AS16" s="3">
        <v>1</v>
      </c>
      <c r="AT16" s="3">
        <v>1</v>
      </c>
      <c r="AU16" s="3">
        <v>1</v>
      </c>
      <c r="AV16" s="3">
        <f t="shared" si="17"/>
        <v>5</v>
      </c>
      <c r="AW16" s="3">
        <f t="shared" si="3"/>
        <v>4</v>
      </c>
      <c r="AX16" s="3">
        <f t="shared" si="4"/>
        <v>4</v>
      </c>
      <c r="AY16" s="3">
        <f t="shared" si="5"/>
        <v>0</v>
      </c>
      <c r="AZ16" s="3" t="s">
        <v>100</v>
      </c>
      <c r="BA16" s="3" t="s">
        <v>57</v>
      </c>
      <c r="BB16" s="3">
        <f t="shared" si="18"/>
        <v>3</v>
      </c>
      <c r="BC16" s="3" t="s">
        <v>101</v>
      </c>
      <c r="BD16" s="3" t="s">
        <v>102</v>
      </c>
    </row>
    <row r="17" spans="1:56" x14ac:dyDescent="0.2">
      <c r="A17" s="3">
        <v>16</v>
      </c>
      <c r="B17" s="3" t="s">
        <v>65</v>
      </c>
      <c r="C17" s="3" t="s">
        <v>65</v>
      </c>
      <c r="D17" s="3">
        <f t="shared" ref="D17:E17" si="67">IF(UPPER(B17)="A",1,IF(UPPER(B17)="B",2,IF(UPPER(B17)="C",3,IF(UPPER(B17)="D",4,IF(UPPER(B17)="E",5,"") ))))</f>
        <v>4</v>
      </c>
      <c r="E17" s="3">
        <f t="shared" si="67"/>
        <v>4</v>
      </c>
      <c r="F17" s="3">
        <f t="shared" si="7"/>
        <v>0</v>
      </c>
      <c r="G17" s="3" t="s">
        <v>57</v>
      </c>
      <c r="H17" s="3" t="s">
        <v>57</v>
      </c>
      <c r="I17" s="3">
        <f t="shared" ref="I17:J17" si="68">IF(UPPER(G17)="A",1,IF(UPPER(G17)="B",2,IF(UPPER(G17)="C",3,IF(UPPER(G17)="D",4,IF(UPPER(G17)="E",5,"") ))))</f>
        <v>3</v>
      </c>
      <c r="J17" s="3">
        <f t="shared" si="68"/>
        <v>3</v>
      </c>
      <c r="K17" s="3">
        <f t="shared" si="9"/>
        <v>0</v>
      </c>
      <c r="L17" s="3">
        <v>0</v>
      </c>
      <c r="M17" s="3">
        <v>1</v>
      </c>
      <c r="N17" s="3">
        <v>1</v>
      </c>
      <c r="O17" s="3">
        <v>0</v>
      </c>
      <c r="P17" s="3">
        <v>0</v>
      </c>
      <c r="Q17" s="3">
        <f t="shared" si="10"/>
        <v>2.6</v>
      </c>
      <c r="R17" s="3">
        <v>0</v>
      </c>
      <c r="S17" s="3">
        <v>1</v>
      </c>
      <c r="T17" s="3">
        <v>1</v>
      </c>
      <c r="U17" s="3">
        <v>1</v>
      </c>
      <c r="V17" s="3">
        <v>1</v>
      </c>
      <c r="W17" s="3">
        <f t="shared" si="11"/>
        <v>4.2</v>
      </c>
      <c r="X17" s="3">
        <f t="shared" si="0"/>
        <v>3.1999999999999997</v>
      </c>
      <c r="Y17" s="3">
        <f t="shared" si="1"/>
        <v>3.7333333333333329</v>
      </c>
      <c r="Z17" s="3">
        <f t="shared" si="2"/>
        <v>0.53333333333333321</v>
      </c>
      <c r="AA17" s="3" t="s">
        <v>57</v>
      </c>
      <c r="AB17" s="3" t="s">
        <v>65</v>
      </c>
      <c r="AC17" s="3">
        <f t="shared" ref="AC17:AD17" si="69">IF(UPPER(AA17)="A",1,IF(UPPER(AA17)="B",2,IF(UPPER(AA17)="C",3,IF(UPPER(AA17)="D",4,IF(UPPER(AA17)="E",5,"") ))))</f>
        <v>3</v>
      </c>
      <c r="AD17" s="3">
        <f t="shared" si="69"/>
        <v>4</v>
      </c>
      <c r="AE17" s="3">
        <f t="shared" si="13"/>
        <v>1</v>
      </c>
      <c r="AF17" s="3" t="s">
        <v>57</v>
      </c>
      <c r="AG17" s="3" t="s">
        <v>57</v>
      </c>
      <c r="AH17" s="3">
        <f t="shared" ref="AH17:AI17" si="70">IF(UPPER(AF17)="A",1,IF(UPPER(AF17)="B",2,IF(UPPER(AF17)="C",3,IF(UPPER(AF17)="D",4,IF(UPPER(AF17)="E",5,"") ))))</f>
        <v>3</v>
      </c>
      <c r="AI17" s="3">
        <f t="shared" si="70"/>
        <v>3</v>
      </c>
      <c r="AJ17" s="3">
        <f t="shared" si="15"/>
        <v>0</v>
      </c>
      <c r="AK17" s="3">
        <v>0</v>
      </c>
      <c r="AL17" s="3">
        <v>0</v>
      </c>
      <c r="AM17" s="3">
        <v>1</v>
      </c>
      <c r="AN17" s="3">
        <v>0</v>
      </c>
      <c r="AO17" s="3">
        <v>0</v>
      </c>
      <c r="AP17" s="3">
        <f t="shared" si="16"/>
        <v>1.8</v>
      </c>
      <c r="AQ17" s="3">
        <v>0</v>
      </c>
      <c r="AR17" s="3">
        <v>0</v>
      </c>
      <c r="AS17" s="3">
        <v>1</v>
      </c>
      <c r="AT17" s="3">
        <v>1</v>
      </c>
      <c r="AU17" s="3">
        <v>1</v>
      </c>
      <c r="AV17" s="3">
        <f t="shared" si="17"/>
        <v>3.4</v>
      </c>
      <c r="AW17" s="3">
        <f t="shared" si="3"/>
        <v>2.6</v>
      </c>
      <c r="AX17" s="3">
        <f t="shared" si="4"/>
        <v>3.4666666666666668</v>
      </c>
      <c r="AY17" s="3">
        <f t="shared" si="5"/>
        <v>0.8666666666666667</v>
      </c>
      <c r="AZ17" s="3" t="s">
        <v>103</v>
      </c>
      <c r="BA17" s="3" t="s">
        <v>57</v>
      </c>
      <c r="BB17" s="3">
        <f t="shared" si="18"/>
        <v>3</v>
      </c>
      <c r="BC17" s="3" t="s">
        <v>104</v>
      </c>
      <c r="BD17" s="3" t="s">
        <v>105</v>
      </c>
    </row>
    <row r="18" spans="1:56" x14ac:dyDescent="0.2">
      <c r="A18" s="3">
        <v>17</v>
      </c>
      <c r="B18" s="3" t="s">
        <v>56</v>
      </c>
      <c r="C18" s="3" t="s">
        <v>65</v>
      </c>
      <c r="D18" s="3">
        <f t="shared" ref="D18:E18" si="71">IF(UPPER(B18)="A",1,IF(UPPER(B18)="B",2,IF(UPPER(B18)="C",3,IF(UPPER(B18)="D",4,IF(UPPER(B18)="E",5,"") ))))</f>
        <v>2</v>
      </c>
      <c r="E18" s="3">
        <f t="shared" si="71"/>
        <v>4</v>
      </c>
      <c r="F18" s="3">
        <f t="shared" si="7"/>
        <v>2</v>
      </c>
      <c r="G18" s="3" t="s">
        <v>60</v>
      </c>
      <c r="H18" s="3" t="s">
        <v>65</v>
      </c>
      <c r="I18" s="3">
        <f t="shared" ref="I18:J18" si="72">IF(UPPER(G18)="A",1,IF(UPPER(G18)="B",2,IF(UPPER(G18)="C",3,IF(UPPER(G18)="D",4,IF(UPPER(G18)="E",5,"") ))))</f>
        <v>1</v>
      </c>
      <c r="J18" s="3">
        <f t="shared" si="72"/>
        <v>4</v>
      </c>
      <c r="K18" s="3">
        <f t="shared" si="9"/>
        <v>3</v>
      </c>
      <c r="L18" s="3">
        <v>0</v>
      </c>
      <c r="M18" s="3">
        <v>0</v>
      </c>
      <c r="N18" s="3">
        <v>0</v>
      </c>
      <c r="O18" s="3">
        <v>0</v>
      </c>
      <c r="P18" s="3">
        <v>0</v>
      </c>
      <c r="Q18" s="3">
        <f t="shared" si="10"/>
        <v>1</v>
      </c>
      <c r="R18" s="3">
        <v>1</v>
      </c>
      <c r="S18" s="3">
        <v>1</v>
      </c>
      <c r="T18" s="3">
        <v>1</v>
      </c>
      <c r="U18" s="3">
        <v>1</v>
      </c>
      <c r="V18" s="3">
        <v>1</v>
      </c>
      <c r="W18" s="3">
        <f t="shared" si="11"/>
        <v>5</v>
      </c>
      <c r="X18" s="3">
        <f t="shared" si="0"/>
        <v>1.3333333333333333</v>
      </c>
      <c r="Y18" s="3">
        <f t="shared" si="1"/>
        <v>4.333333333333333</v>
      </c>
      <c r="Z18" s="3">
        <f t="shared" si="2"/>
        <v>3</v>
      </c>
      <c r="AA18" s="3" t="s">
        <v>56</v>
      </c>
      <c r="AB18" s="3" t="s">
        <v>65</v>
      </c>
      <c r="AC18" s="3">
        <f t="shared" ref="AC18:AD18" si="73">IF(UPPER(AA18)="A",1,IF(UPPER(AA18)="B",2,IF(UPPER(AA18)="C",3,IF(UPPER(AA18)="D",4,IF(UPPER(AA18)="E",5,"") ))))</f>
        <v>2</v>
      </c>
      <c r="AD18" s="3">
        <f t="shared" si="73"/>
        <v>4</v>
      </c>
      <c r="AE18" s="3">
        <f t="shared" si="13"/>
        <v>2</v>
      </c>
      <c r="AF18" s="3" t="s">
        <v>56</v>
      </c>
      <c r="AG18" s="3" t="s">
        <v>65</v>
      </c>
      <c r="AH18" s="3">
        <f t="shared" ref="AH18:AI18" si="74">IF(UPPER(AF18)="A",1,IF(UPPER(AF18)="B",2,IF(UPPER(AF18)="C",3,IF(UPPER(AF18)="D",4,IF(UPPER(AF18)="E",5,"") ))))</f>
        <v>2</v>
      </c>
      <c r="AI18" s="3">
        <f t="shared" si="74"/>
        <v>4</v>
      </c>
      <c r="AJ18" s="3">
        <f t="shared" si="15"/>
        <v>2</v>
      </c>
      <c r="AK18" s="3">
        <v>0</v>
      </c>
      <c r="AL18" s="3">
        <v>0</v>
      </c>
      <c r="AM18" s="3">
        <v>1</v>
      </c>
      <c r="AN18" s="3">
        <v>1</v>
      </c>
      <c r="AO18" s="3">
        <v>1</v>
      </c>
      <c r="AP18" s="3">
        <f t="shared" si="16"/>
        <v>3.4</v>
      </c>
      <c r="AQ18" s="3">
        <v>1</v>
      </c>
      <c r="AR18" s="3">
        <v>1</v>
      </c>
      <c r="AS18" s="3">
        <v>1</v>
      </c>
      <c r="AT18" s="3">
        <v>1</v>
      </c>
      <c r="AU18" s="3">
        <v>1</v>
      </c>
      <c r="AV18" s="3">
        <f t="shared" si="17"/>
        <v>5</v>
      </c>
      <c r="AW18" s="3">
        <f t="shared" si="3"/>
        <v>2.4666666666666668</v>
      </c>
      <c r="AX18" s="3">
        <f t="shared" si="4"/>
        <v>4.333333333333333</v>
      </c>
      <c r="AY18" s="3">
        <f t="shared" si="5"/>
        <v>1.8666666666666663</v>
      </c>
      <c r="AZ18" s="3" t="s">
        <v>70</v>
      </c>
      <c r="BA18" s="3" t="s">
        <v>57</v>
      </c>
      <c r="BB18" s="3">
        <f t="shared" si="18"/>
        <v>3</v>
      </c>
      <c r="BC18" s="3" t="s">
        <v>106</v>
      </c>
      <c r="BD18" s="3" t="s">
        <v>107</v>
      </c>
    </row>
    <row r="19" spans="1:56" x14ac:dyDescent="0.2">
      <c r="A19" s="3">
        <v>18</v>
      </c>
      <c r="B19" s="3" t="s">
        <v>65</v>
      </c>
      <c r="C19" s="3" t="s">
        <v>64</v>
      </c>
      <c r="D19" s="3">
        <f t="shared" ref="D19:E19" si="75">IF(UPPER(B19)="A",1,IF(UPPER(B19)="B",2,IF(UPPER(B19)="C",3,IF(UPPER(B19)="D",4,IF(UPPER(B19)="E",5,"") ))))</f>
        <v>4</v>
      </c>
      <c r="E19" s="3">
        <f t="shared" si="75"/>
        <v>5</v>
      </c>
      <c r="F19" s="3">
        <f t="shared" si="7"/>
        <v>1</v>
      </c>
      <c r="G19" s="3" t="s">
        <v>65</v>
      </c>
      <c r="H19" s="3" t="s">
        <v>65</v>
      </c>
      <c r="I19" s="3">
        <f t="shared" ref="I19:J19" si="76">IF(UPPER(G19)="A",1,IF(UPPER(G19)="B",2,IF(UPPER(G19)="C",3,IF(UPPER(G19)="D",4,IF(UPPER(G19)="E",5,"") ))))</f>
        <v>4</v>
      </c>
      <c r="J19" s="3">
        <f t="shared" si="76"/>
        <v>4</v>
      </c>
      <c r="K19" s="3">
        <f t="shared" si="9"/>
        <v>0</v>
      </c>
      <c r="L19" s="3">
        <v>0</v>
      </c>
      <c r="M19" s="3">
        <v>0</v>
      </c>
      <c r="N19" s="3">
        <v>0</v>
      </c>
      <c r="O19" s="3">
        <v>0</v>
      </c>
      <c r="P19" s="3">
        <v>0</v>
      </c>
      <c r="Q19" s="3">
        <f t="shared" si="10"/>
        <v>1</v>
      </c>
      <c r="R19" s="3">
        <v>1</v>
      </c>
      <c r="S19" s="3">
        <v>0</v>
      </c>
      <c r="T19" s="3">
        <v>1</v>
      </c>
      <c r="U19" s="3">
        <v>0</v>
      </c>
      <c r="V19" s="3">
        <v>1</v>
      </c>
      <c r="W19" s="3">
        <f t="shared" si="11"/>
        <v>3.4</v>
      </c>
      <c r="X19" s="3">
        <f t="shared" si="0"/>
        <v>3</v>
      </c>
      <c r="Y19" s="3">
        <f t="shared" si="1"/>
        <v>4.1333333333333337</v>
      </c>
      <c r="Z19" s="3">
        <f t="shared" si="2"/>
        <v>1.1333333333333337</v>
      </c>
      <c r="AA19" s="3" t="s">
        <v>60</v>
      </c>
      <c r="AB19" s="3" t="s">
        <v>56</v>
      </c>
      <c r="AC19" s="3">
        <f t="shared" ref="AC19:AD19" si="77">IF(UPPER(AA19)="A",1,IF(UPPER(AA19)="B",2,IF(UPPER(AA19)="C",3,IF(UPPER(AA19)="D",4,IF(UPPER(AA19)="E",5,"") ))))</f>
        <v>1</v>
      </c>
      <c r="AD19" s="3">
        <f t="shared" si="77"/>
        <v>2</v>
      </c>
      <c r="AE19" s="3">
        <f t="shared" si="13"/>
        <v>1</v>
      </c>
      <c r="AF19" s="3" t="s">
        <v>56</v>
      </c>
      <c r="AG19" s="3" t="s">
        <v>56</v>
      </c>
      <c r="AH19" s="3">
        <f t="shared" ref="AH19:AI19" si="78">IF(UPPER(AF19)="A",1,IF(UPPER(AF19)="B",2,IF(UPPER(AF19)="C",3,IF(UPPER(AF19)="D",4,IF(UPPER(AF19)="E",5,"") ))))</f>
        <v>2</v>
      </c>
      <c r="AI19" s="3">
        <f t="shared" si="78"/>
        <v>2</v>
      </c>
      <c r="AJ19" s="3">
        <f t="shared" si="15"/>
        <v>0</v>
      </c>
      <c r="AK19" s="3">
        <v>0</v>
      </c>
      <c r="AL19" s="3">
        <v>0</v>
      </c>
      <c r="AM19" s="3">
        <v>0</v>
      </c>
      <c r="AN19" s="3">
        <v>0</v>
      </c>
      <c r="AO19" s="3">
        <v>1</v>
      </c>
      <c r="AP19" s="3">
        <f t="shared" si="16"/>
        <v>1.8</v>
      </c>
      <c r="AQ19" s="3">
        <v>1</v>
      </c>
      <c r="AR19" s="3">
        <v>1</v>
      </c>
      <c r="AS19" s="3">
        <v>1</v>
      </c>
      <c r="AT19" s="3">
        <v>0</v>
      </c>
      <c r="AU19" s="3">
        <v>1</v>
      </c>
      <c r="AV19" s="3">
        <f t="shared" si="17"/>
        <v>4.2</v>
      </c>
      <c r="AW19" s="3">
        <f t="shared" si="3"/>
        <v>1.5999999999999999</v>
      </c>
      <c r="AX19" s="3">
        <f t="shared" si="4"/>
        <v>2.7333333333333329</v>
      </c>
      <c r="AY19" s="3">
        <f t="shared" si="5"/>
        <v>1.1333333333333331</v>
      </c>
      <c r="AZ19" s="3" t="s">
        <v>84</v>
      </c>
      <c r="BA19" s="3" t="s">
        <v>56</v>
      </c>
      <c r="BB19" s="3">
        <f t="shared" si="18"/>
        <v>2</v>
      </c>
      <c r="BC19" s="3" t="s">
        <v>108</v>
      </c>
      <c r="BD19" s="3" t="s">
        <v>109</v>
      </c>
    </row>
    <row r="20" spans="1:56" x14ac:dyDescent="0.2">
      <c r="A20" s="3">
        <v>19</v>
      </c>
      <c r="B20" s="3" t="s">
        <v>57</v>
      </c>
      <c r="C20" s="3" t="s">
        <v>65</v>
      </c>
      <c r="D20" s="3">
        <f t="shared" ref="D20:E20" si="79">IF(UPPER(B20)="A",1,IF(UPPER(B20)="B",2,IF(UPPER(B20)="C",3,IF(UPPER(B20)="D",4,IF(UPPER(B20)="E",5,"") ))))</f>
        <v>3</v>
      </c>
      <c r="E20" s="3">
        <f t="shared" si="79"/>
        <v>4</v>
      </c>
      <c r="F20" s="3">
        <f t="shared" si="7"/>
        <v>1</v>
      </c>
      <c r="G20" s="3" t="s">
        <v>56</v>
      </c>
      <c r="H20" s="3" t="s">
        <v>57</v>
      </c>
      <c r="I20" s="3">
        <f t="shared" ref="I20:J20" si="80">IF(UPPER(G20)="A",1,IF(UPPER(G20)="B",2,IF(UPPER(G20)="C",3,IF(UPPER(G20)="D",4,IF(UPPER(G20)="E",5,"") ))))</f>
        <v>2</v>
      </c>
      <c r="J20" s="3">
        <f t="shared" si="80"/>
        <v>3</v>
      </c>
      <c r="K20" s="3">
        <f t="shared" si="9"/>
        <v>1</v>
      </c>
      <c r="L20" s="3">
        <v>0</v>
      </c>
      <c r="M20" s="3">
        <v>0</v>
      </c>
      <c r="N20" s="3">
        <v>0</v>
      </c>
      <c r="O20" s="3">
        <v>0</v>
      </c>
      <c r="P20" s="3">
        <v>0</v>
      </c>
      <c r="Q20" s="3">
        <f t="shared" si="10"/>
        <v>1</v>
      </c>
      <c r="R20" s="3">
        <v>1</v>
      </c>
      <c r="S20" s="3">
        <v>1</v>
      </c>
      <c r="T20" s="3">
        <v>1</v>
      </c>
      <c r="U20" s="3">
        <v>1</v>
      </c>
      <c r="V20" s="3">
        <v>1</v>
      </c>
      <c r="W20" s="3">
        <f t="shared" si="11"/>
        <v>5</v>
      </c>
      <c r="X20" s="3">
        <f t="shared" si="0"/>
        <v>2</v>
      </c>
      <c r="Y20" s="3">
        <f t="shared" si="1"/>
        <v>4</v>
      </c>
      <c r="Z20" s="3">
        <f t="shared" si="2"/>
        <v>2</v>
      </c>
      <c r="AA20" s="3" t="s">
        <v>60</v>
      </c>
      <c r="AB20" s="3" t="s">
        <v>65</v>
      </c>
      <c r="AC20" s="3">
        <f t="shared" ref="AC20:AD20" si="81">IF(UPPER(AA20)="A",1,IF(UPPER(AA20)="B",2,IF(UPPER(AA20)="C",3,IF(UPPER(AA20)="D",4,IF(UPPER(AA20)="E",5,"") ))))</f>
        <v>1</v>
      </c>
      <c r="AD20" s="3">
        <f t="shared" si="81"/>
        <v>4</v>
      </c>
      <c r="AE20" s="3">
        <f t="shared" si="13"/>
        <v>3</v>
      </c>
      <c r="AF20" s="3" t="s">
        <v>57</v>
      </c>
      <c r="AG20" s="3" t="s">
        <v>57</v>
      </c>
      <c r="AH20" s="3">
        <f t="shared" ref="AH20:AI20" si="82">IF(UPPER(AF20)="A",1,IF(UPPER(AF20)="B",2,IF(UPPER(AF20)="C",3,IF(UPPER(AF20)="D",4,IF(UPPER(AF20)="E",5,"") ))))</f>
        <v>3</v>
      </c>
      <c r="AI20" s="3">
        <f t="shared" si="82"/>
        <v>3</v>
      </c>
      <c r="AJ20" s="3">
        <f t="shared" si="15"/>
        <v>0</v>
      </c>
      <c r="AK20" s="3">
        <v>0</v>
      </c>
      <c r="AL20" s="3">
        <v>0</v>
      </c>
      <c r="AM20" s="3">
        <v>0</v>
      </c>
      <c r="AN20" s="3">
        <v>0</v>
      </c>
      <c r="AO20" s="3">
        <v>0</v>
      </c>
      <c r="AP20" s="3">
        <f t="shared" si="16"/>
        <v>1</v>
      </c>
      <c r="AQ20" s="3">
        <v>1</v>
      </c>
      <c r="AR20" s="3">
        <v>1</v>
      </c>
      <c r="AS20" s="3">
        <v>1</v>
      </c>
      <c r="AT20" s="3">
        <v>1</v>
      </c>
      <c r="AU20" s="3">
        <v>1</v>
      </c>
      <c r="AV20" s="3">
        <f t="shared" si="17"/>
        <v>5</v>
      </c>
      <c r="AW20" s="3">
        <f t="shared" si="3"/>
        <v>1.6666666666666667</v>
      </c>
      <c r="AX20" s="3">
        <f t="shared" si="4"/>
        <v>4</v>
      </c>
      <c r="AY20" s="3">
        <f t="shared" si="5"/>
        <v>2.333333333333333</v>
      </c>
      <c r="AZ20" s="3" t="s">
        <v>110</v>
      </c>
      <c r="BA20" s="3" t="s">
        <v>57</v>
      </c>
      <c r="BB20" s="3">
        <f t="shared" si="18"/>
        <v>3</v>
      </c>
      <c r="BC20" s="3" t="s">
        <v>111</v>
      </c>
    </row>
    <row r="21" spans="1:56" ht="15.75" customHeight="1" x14ac:dyDescent="0.2">
      <c r="A21" s="3">
        <v>20</v>
      </c>
      <c r="B21" s="3" t="s">
        <v>65</v>
      </c>
      <c r="C21" s="3" t="s">
        <v>65</v>
      </c>
      <c r="D21" s="3">
        <f t="shared" ref="D21:E21" si="83">IF(UPPER(B21)="A",1,IF(UPPER(B21)="B",2,IF(UPPER(B21)="C",3,IF(UPPER(B21)="D",4,IF(UPPER(B21)="E",5,"") ))))</f>
        <v>4</v>
      </c>
      <c r="E21" s="3">
        <f t="shared" si="83"/>
        <v>4</v>
      </c>
      <c r="F21" s="3">
        <f t="shared" si="7"/>
        <v>0</v>
      </c>
      <c r="G21" s="3" t="s">
        <v>57</v>
      </c>
      <c r="H21" s="3" t="s">
        <v>57</v>
      </c>
      <c r="I21" s="3">
        <f t="shared" ref="I21:J21" si="84">IF(UPPER(G21)="A",1,IF(UPPER(G21)="B",2,IF(UPPER(G21)="C",3,IF(UPPER(G21)="D",4,IF(UPPER(G21)="E",5,"") ))))</f>
        <v>3</v>
      </c>
      <c r="J21" s="3">
        <f t="shared" si="84"/>
        <v>3</v>
      </c>
      <c r="K21" s="3">
        <f t="shared" si="9"/>
        <v>0</v>
      </c>
      <c r="L21" s="3">
        <v>0</v>
      </c>
      <c r="M21" s="3">
        <v>0</v>
      </c>
      <c r="N21" s="3">
        <v>0</v>
      </c>
      <c r="O21" s="3">
        <v>0</v>
      </c>
      <c r="P21" s="3">
        <v>0</v>
      </c>
      <c r="Q21" s="3">
        <f t="shared" si="10"/>
        <v>1</v>
      </c>
      <c r="R21" s="3">
        <v>0</v>
      </c>
      <c r="S21" s="3">
        <v>0</v>
      </c>
      <c r="T21" s="3">
        <v>1</v>
      </c>
      <c r="U21" s="3">
        <v>0</v>
      </c>
      <c r="V21" s="3">
        <v>1</v>
      </c>
      <c r="W21" s="3">
        <f t="shared" si="11"/>
        <v>2.6</v>
      </c>
      <c r="X21" s="3">
        <f t="shared" si="0"/>
        <v>2.6666666666666665</v>
      </c>
      <c r="Y21" s="3">
        <f t="shared" si="1"/>
        <v>3.1999999999999997</v>
      </c>
      <c r="Z21" s="3">
        <f t="shared" si="2"/>
        <v>0.53333333333333321</v>
      </c>
      <c r="AA21" s="3" t="s">
        <v>56</v>
      </c>
      <c r="AB21" s="3" t="s">
        <v>57</v>
      </c>
      <c r="AC21" s="3">
        <f t="shared" ref="AC21:AD21" si="85">IF(UPPER(AA21)="A",1,IF(UPPER(AA21)="B",2,IF(UPPER(AA21)="C",3,IF(UPPER(AA21)="D",4,IF(UPPER(AA21)="E",5,"") ))))</f>
        <v>2</v>
      </c>
      <c r="AD21" s="3">
        <f t="shared" si="85"/>
        <v>3</v>
      </c>
      <c r="AE21" s="3">
        <f t="shared" si="13"/>
        <v>1</v>
      </c>
      <c r="AF21" s="3" t="s">
        <v>57</v>
      </c>
      <c r="AG21" s="3" t="s">
        <v>57</v>
      </c>
      <c r="AH21" s="3">
        <f t="shared" ref="AH21:AI21" si="86">IF(UPPER(AF21)="A",1,IF(UPPER(AF21)="B",2,IF(UPPER(AF21)="C",3,IF(UPPER(AF21)="D",4,IF(UPPER(AF21)="E",5,"") ))))</f>
        <v>3</v>
      </c>
      <c r="AI21" s="3">
        <f t="shared" si="86"/>
        <v>3</v>
      </c>
      <c r="AJ21" s="3">
        <f t="shared" si="15"/>
        <v>0</v>
      </c>
      <c r="AK21" s="3">
        <v>0</v>
      </c>
      <c r="AL21" s="3">
        <v>1</v>
      </c>
      <c r="AM21" s="3">
        <v>0</v>
      </c>
      <c r="AN21" s="3">
        <v>0</v>
      </c>
      <c r="AO21" s="3">
        <v>1</v>
      </c>
      <c r="AP21" s="3">
        <f t="shared" si="16"/>
        <v>2.6</v>
      </c>
      <c r="AQ21" s="3">
        <v>0</v>
      </c>
      <c r="AR21" s="3">
        <v>1</v>
      </c>
      <c r="AS21" s="3">
        <v>0</v>
      </c>
      <c r="AT21" s="3">
        <v>0</v>
      </c>
      <c r="AU21" s="3">
        <v>1</v>
      </c>
      <c r="AV21" s="3">
        <f t="shared" si="17"/>
        <v>2.6</v>
      </c>
      <c r="AW21" s="3">
        <f t="shared" si="3"/>
        <v>2.5333333333333332</v>
      </c>
      <c r="AX21" s="3">
        <f t="shared" si="4"/>
        <v>2.8666666666666667</v>
      </c>
      <c r="AY21" s="3">
        <f t="shared" si="5"/>
        <v>0.33333333333333348</v>
      </c>
      <c r="AZ21" s="3" t="s">
        <v>62</v>
      </c>
      <c r="BA21" s="3" t="s">
        <v>57</v>
      </c>
      <c r="BB21" s="3">
        <f t="shared" si="18"/>
        <v>3</v>
      </c>
      <c r="BC21" s="3" t="s">
        <v>112</v>
      </c>
      <c r="BD21" s="3" t="s">
        <v>113</v>
      </c>
    </row>
    <row r="22" spans="1:56" ht="15.75" customHeight="1" x14ac:dyDescent="0.2">
      <c r="A22" s="3">
        <v>21</v>
      </c>
      <c r="B22" s="3" t="s">
        <v>64</v>
      </c>
      <c r="C22" s="3" t="s">
        <v>64</v>
      </c>
      <c r="D22" s="3">
        <f t="shared" ref="D22:E22" si="87">IF(UPPER(B22)="A",1,IF(UPPER(B22)="B",2,IF(UPPER(B22)="C",3,IF(UPPER(B22)="D",4,IF(UPPER(B22)="E",5,"") ))))</f>
        <v>5</v>
      </c>
      <c r="E22" s="3">
        <f t="shared" si="87"/>
        <v>5</v>
      </c>
      <c r="F22" s="3">
        <f t="shared" si="7"/>
        <v>0</v>
      </c>
      <c r="G22" s="3" t="s">
        <v>65</v>
      </c>
      <c r="H22" s="3" t="s">
        <v>65</v>
      </c>
      <c r="I22" s="3">
        <f t="shared" ref="I22:J22" si="88">IF(UPPER(G22)="A",1,IF(UPPER(G22)="B",2,IF(UPPER(G22)="C",3,IF(UPPER(G22)="D",4,IF(UPPER(G22)="E",5,"") ))))</f>
        <v>4</v>
      </c>
      <c r="J22" s="3">
        <f t="shared" si="88"/>
        <v>4</v>
      </c>
      <c r="K22" s="3">
        <f t="shared" si="9"/>
        <v>0</v>
      </c>
      <c r="L22" s="3">
        <v>0</v>
      </c>
      <c r="M22" s="3">
        <v>0</v>
      </c>
      <c r="N22" s="3">
        <v>0</v>
      </c>
      <c r="O22" s="3">
        <v>0</v>
      </c>
      <c r="P22" s="3">
        <v>1</v>
      </c>
      <c r="Q22" s="3">
        <f t="shared" si="10"/>
        <v>1.8</v>
      </c>
      <c r="R22" s="3">
        <v>1</v>
      </c>
      <c r="S22" s="3">
        <v>1</v>
      </c>
      <c r="T22" s="3">
        <v>1</v>
      </c>
      <c r="U22" s="3">
        <v>1</v>
      </c>
      <c r="V22" s="3">
        <v>1</v>
      </c>
      <c r="W22" s="3">
        <f t="shared" si="11"/>
        <v>5</v>
      </c>
      <c r="X22" s="3">
        <f t="shared" si="0"/>
        <v>3.6</v>
      </c>
      <c r="Y22" s="3">
        <f t="shared" si="1"/>
        <v>4.666666666666667</v>
      </c>
      <c r="Z22" s="3">
        <f t="shared" si="2"/>
        <v>1.0666666666666669</v>
      </c>
      <c r="AA22" s="3" t="s">
        <v>56</v>
      </c>
      <c r="AB22" s="3" t="s">
        <v>65</v>
      </c>
      <c r="AC22" s="3">
        <f t="shared" ref="AC22:AD22" si="89">IF(UPPER(AA22)="A",1,IF(UPPER(AA22)="B",2,IF(UPPER(AA22)="C",3,IF(UPPER(AA22)="D",4,IF(UPPER(AA22)="E",5,"") ))))</f>
        <v>2</v>
      </c>
      <c r="AD22" s="3">
        <f t="shared" si="89"/>
        <v>4</v>
      </c>
      <c r="AE22" s="3">
        <f t="shared" si="13"/>
        <v>2</v>
      </c>
      <c r="AF22" s="3" t="s">
        <v>57</v>
      </c>
      <c r="AG22" s="3" t="s">
        <v>57</v>
      </c>
      <c r="AH22" s="3">
        <f t="shared" ref="AH22:AI22" si="90">IF(UPPER(AF22)="A",1,IF(UPPER(AF22)="B",2,IF(UPPER(AF22)="C",3,IF(UPPER(AF22)="D",4,IF(UPPER(AF22)="E",5,"") ))))</f>
        <v>3</v>
      </c>
      <c r="AI22" s="3">
        <f t="shared" si="90"/>
        <v>3</v>
      </c>
      <c r="AJ22" s="3">
        <f t="shared" si="15"/>
        <v>0</v>
      </c>
      <c r="AK22" s="3">
        <v>0</v>
      </c>
      <c r="AL22" s="3">
        <v>0</v>
      </c>
      <c r="AM22" s="3">
        <v>1</v>
      </c>
      <c r="AN22" s="3">
        <v>1</v>
      </c>
      <c r="AO22" s="3">
        <v>1</v>
      </c>
      <c r="AP22" s="3">
        <f t="shared" si="16"/>
        <v>3.4</v>
      </c>
      <c r="AQ22" s="3">
        <v>1</v>
      </c>
      <c r="AR22" s="3">
        <v>1</v>
      </c>
      <c r="AS22" s="3">
        <v>1</v>
      </c>
      <c r="AT22" s="3">
        <v>1</v>
      </c>
      <c r="AU22" s="3">
        <v>1</v>
      </c>
      <c r="AV22" s="3">
        <f t="shared" si="17"/>
        <v>5</v>
      </c>
      <c r="AW22" s="3">
        <f t="shared" si="3"/>
        <v>2.8000000000000003</v>
      </c>
      <c r="AX22" s="3">
        <f t="shared" si="4"/>
        <v>4</v>
      </c>
      <c r="AY22" s="3">
        <f t="shared" si="5"/>
        <v>1.1999999999999997</v>
      </c>
      <c r="AZ22" s="3" t="s">
        <v>70</v>
      </c>
      <c r="BA22" s="3" t="s">
        <v>57</v>
      </c>
      <c r="BB22" s="3">
        <f t="shared" si="18"/>
        <v>3</v>
      </c>
      <c r="BC22" s="3" t="s">
        <v>114</v>
      </c>
    </row>
    <row r="23" spans="1:56" ht="15.75" customHeight="1" x14ac:dyDescent="0.2">
      <c r="A23" s="3">
        <v>22</v>
      </c>
      <c r="B23" s="3" t="s">
        <v>65</v>
      </c>
      <c r="C23" s="3" t="s">
        <v>65</v>
      </c>
      <c r="D23" s="3">
        <f t="shared" ref="D23:E23" si="91">IF(UPPER(B23)="A",1,IF(UPPER(B23)="B",2,IF(UPPER(B23)="C",3,IF(UPPER(B23)="D",4,IF(UPPER(B23)="E",5,"") ))))</f>
        <v>4</v>
      </c>
      <c r="E23" s="3">
        <f t="shared" si="91"/>
        <v>4</v>
      </c>
      <c r="F23" s="3">
        <f t="shared" si="7"/>
        <v>0</v>
      </c>
      <c r="G23" s="3" t="s">
        <v>57</v>
      </c>
      <c r="H23" s="3" t="s">
        <v>57</v>
      </c>
      <c r="I23" s="3">
        <f t="shared" ref="I23:J23" si="92">IF(UPPER(G23)="A",1,IF(UPPER(G23)="B",2,IF(UPPER(G23)="C",3,IF(UPPER(G23)="D",4,IF(UPPER(G23)="E",5,"") ))))</f>
        <v>3</v>
      </c>
      <c r="J23" s="3">
        <f t="shared" si="92"/>
        <v>3</v>
      </c>
      <c r="K23" s="3">
        <f t="shared" si="9"/>
        <v>0</v>
      </c>
      <c r="L23" s="3">
        <v>1</v>
      </c>
      <c r="M23" s="3">
        <v>1</v>
      </c>
      <c r="N23" s="3">
        <v>1</v>
      </c>
      <c r="O23" s="3">
        <v>1</v>
      </c>
      <c r="P23" s="3">
        <v>1</v>
      </c>
      <c r="Q23" s="3">
        <f t="shared" si="10"/>
        <v>5</v>
      </c>
      <c r="R23" s="3">
        <v>1</v>
      </c>
      <c r="S23" s="3">
        <v>1</v>
      </c>
      <c r="T23" s="3">
        <v>1</v>
      </c>
      <c r="U23" s="3">
        <v>1</v>
      </c>
      <c r="V23" s="3">
        <v>1</v>
      </c>
      <c r="W23" s="3">
        <f t="shared" si="11"/>
        <v>5</v>
      </c>
      <c r="X23" s="3">
        <f t="shared" si="0"/>
        <v>4</v>
      </c>
      <c r="Y23" s="3">
        <f t="shared" si="1"/>
        <v>4</v>
      </c>
      <c r="Z23" s="3">
        <f t="shared" si="2"/>
        <v>0</v>
      </c>
      <c r="AA23" s="3" t="s">
        <v>65</v>
      </c>
      <c r="AB23" s="3" t="s">
        <v>65</v>
      </c>
      <c r="AC23" s="3">
        <f t="shared" ref="AC23:AD23" si="93">IF(UPPER(AA23)="A",1,IF(UPPER(AA23)="B",2,IF(UPPER(AA23)="C",3,IF(UPPER(AA23)="D",4,IF(UPPER(AA23)="E",5,"") ))))</f>
        <v>4</v>
      </c>
      <c r="AD23" s="3">
        <f t="shared" si="93"/>
        <v>4</v>
      </c>
      <c r="AE23" s="3">
        <f t="shared" si="13"/>
        <v>0</v>
      </c>
      <c r="AF23" s="3" t="s">
        <v>57</v>
      </c>
      <c r="AG23" s="3" t="s">
        <v>57</v>
      </c>
      <c r="AH23" s="3">
        <f t="shared" ref="AH23:AI23" si="94">IF(UPPER(AF23)="A",1,IF(UPPER(AF23)="B",2,IF(UPPER(AF23)="C",3,IF(UPPER(AF23)="D",4,IF(UPPER(AF23)="E",5,"") ))))</f>
        <v>3</v>
      </c>
      <c r="AI23" s="3">
        <f t="shared" si="94"/>
        <v>3</v>
      </c>
      <c r="AJ23" s="3">
        <f t="shared" si="15"/>
        <v>0</v>
      </c>
      <c r="AK23" s="3">
        <v>1</v>
      </c>
      <c r="AL23" s="3">
        <v>1</v>
      </c>
      <c r="AM23" s="3">
        <v>1</v>
      </c>
      <c r="AN23" s="3">
        <v>1</v>
      </c>
      <c r="AO23" s="3">
        <v>1</v>
      </c>
      <c r="AP23" s="3">
        <f t="shared" si="16"/>
        <v>5</v>
      </c>
      <c r="AQ23" s="3">
        <v>1</v>
      </c>
      <c r="AR23" s="3">
        <v>1</v>
      </c>
      <c r="AS23" s="3">
        <v>1</v>
      </c>
      <c r="AT23" s="3">
        <v>1</v>
      </c>
      <c r="AU23" s="3">
        <v>1</v>
      </c>
      <c r="AV23" s="3">
        <f t="shared" si="17"/>
        <v>5</v>
      </c>
      <c r="AW23" s="3">
        <f t="shared" si="3"/>
        <v>4</v>
      </c>
      <c r="AX23" s="3">
        <f t="shared" si="4"/>
        <v>4</v>
      </c>
      <c r="AY23" s="3">
        <f t="shared" si="5"/>
        <v>0</v>
      </c>
      <c r="AZ23" s="3" t="s">
        <v>110</v>
      </c>
      <c r="BA23" s="3" t="s">
        <v>57</v>
      </c>
      <c r="BB23" s="3">
        <f t="shared" si="18"/>
        <v>3</v>
      </c>
      <c r="BC23" s="3" t="s">
        <v>115</v>
      </c>
    </row>
    <row r="24" spans="1:56" ht="15.75" customHeight="1" x14ac:dyDescent="0.2">
      <c r="A24" s="3">
        <v>23</v>
      </c>
      <c r="B24" s="3" t="s">
        <v>56</v>
      </c>
      <c r="C24" s="3" t="s">
        <v>57</v>
      </c>
      <c r="D24" s="3">
        <f t="shared" ref="D24:E24" si="95">IF(UPPER(B24)="A",1,IF(UPPER(B24)="B",2,IF(UPPER(B24)="C",3,IF(UPPER(B24)="D",4,IF(UPPER(B24)="E",5,"") ))))</f>
        <v>2</v>
      </c>
      <c r="E24" s="3">
        <f t="shared" si="95"/>
        <v>3</v>
      </c>
      <c r="F24" s="3">
        <f t="shared" si="7"/>
        <v>1</v>
      </c>
      <c r="G24" s="3" t="s">
        <v>56</v>
      </c>
      <c r="H24" s="3" t="s">
        <v>57</v>
      </c>
      <c r="I24" s="3">
        <f t="shared" ref="I24:J24" si="96">IF(UPPER(G24)="A",1,IF(UPPER(G24)="B",2,IF(UPPER(G24)="C",3,IF(UPPER(G24)="D",4,IF(UPPER(G24)="E",5,"") ))))</f>
        <v>2</v>
      </c>
      <c r="J24" s="3">
        <f t="shared" si="96"/>
        <v>3</v>
      </c>
      <c r="K24" s="3">
        <f t="shared" si="9"/>
        <v>1</v>
      </c>
      <c r="L24" s="3">
        <v>1</v>
      </c>
      <c r="M24" s="3">
        <v>1</v>
      </c>
      <c r="N24" s="3">
        <v>0</v>
      </c>
      <c r="O24" s="3">
        <v>0</v>
      </c>
      <c r="P24" s="3">
        <v>0</v>
      </c>
      <c r="Q24" s="3">
        <f t="shared" si="10"/>
        <v>2.6</v>
      </c>
      <c r="R24" s="3">
        <v>1</v>
      </c>
      <c r="S24" s="3">
        <v>1</v>
      </c>
      <c r="T24" s="3">
        <v>1</v>
      </c>
      <c r="U24" s="3">
        <v>1</v>
      </c>
      <c r="V24" s="3">
        <v>1</v>
      </c>
      <c r="W24" s="3">
        <f t="shared" si="11"/>
        <v>5</v>
      </c>
      <c r="X24" s="3">
        <f t="shared" si="0"/>
        <v>2.1999999999999997</v>
      </c>
      <c r="Y24" s="3">
        <f t="shared" si="1"/>
        <v>3.6666666666666665</v>
      </c>
      <c r="Z24" s="3">
        <f t="shared" si="2"/>
        <v>1.4666666666666668</v>
      </c>
      <c r="AA24" s="3" t="s">
        <v>56</v>
      </c>
      <c r="AB24" s="3" t="s">
        <v>65</v>
      </c>
      <c r="AC24" s="3">
        <f t="shared" ref="AC24:AD24" si="97">IF(UPPER(AA24)="A",1,IF(UPPER(AA24)="B",2,IF(UPPER(AA24)="C",3,IF(UPPER(AA24)="D",4,IF(UPPER(AA24)="E",5,"") ))))</f>
        <v>2</v>
      </c>
      <c r="AD24" s="3">
        <f t="shared" si="97"/>
        <v>4</v>
      </c>
      <c r="AE24" s="3">
        <f t="shared" si="13"/>
        <v>2</v>
      </c>
      <c r="AF24" s="3" t="s">
        <v>56</v>
      </c>
      <c r="AG24" s="3" t="s">
        <v>65</v>
      </c>
      <c r="AH24" s="3">
        <f t="shared" ref="AH24:AI24" si="98">IF(UPPER(AF24)="A",1,IF(UPPER(AF24)="B",2,IF(UPPER(AF24)="C",3,IF(UPPER(AF24)="D",4,IF(UPPER(AF24)="E",5,"") ))))</f>
        <v>2</v>
      </c>
      <c r="AI24" s="3">
        <f t="shared" si="98"/>
        <v>4</v>
      </c>
      <c r="AJ24" s="3">
        <f t="shared" si="15"/>
        <v>2</v>
      </c>
      <c r="AK24" s="3">
        <v>0</v>
      </c>
      <c r="AL24" s="3">
        <v>1</v>
      </c>
      <c r="AM24" s="3">
        <v>1</v>
      </c>
      <c r="AN24" s="3">
        <v>1</v>
      </c>
      <c r="AO24" s="3">
        <v>1</v>
      </c>
      <c r="AP24" s="3">
        <f t="shared" si="16"/>
        <v>4.2</v>
      </c>
      <c r="AQ24" s="3">
        <v>1</v>
      </c>
      <c r="AR24" s="3">
        <v>1</v>
      </c>
      <c r="AS24" s="3">
        <v>1</v>
      </c>
      <c r="AT24" s="3">
        <v>1</v>
      </c>
      <c r="AU24" s="3">
        <v>1</v>
      </c>
      <c r="AV24" s="3">
        <f t="shared" si="17"/>
        <v>5</v>
      </c>
      <c r="AW24" s="3">
        <f t="shared" si="3"/>
        <v>2.7333333333333329</v>
      </c>
      <c r="AX24" s="3">
        <f t="shared" si="4"/>
        <v>4.333333333333333</v>
      </c>
      <c r="AY24" s="3">
        <f t="shared" si="5"/>
        <v>1.6</v>
      </c>
      <c r="AZ24" s="3" t="s">
        <v>116</v>
      </c>
      <c r="BA24" s="3" t="s">
        <v>57</v>
      </c>
      <c r="BB24" s="3">
        <f t="shared" si="18"/>
        <v>3</v>
      </c>
      <c r="BC24" s="3" t="s">
        <v>117</v>
      </c>
    </row>
    <row r="25" spans="1:56" ht="15.75" customHeight="1" x14ac:dyDescent="0.2">
      <c r="A25" s="3">
        <v>24</v>
      </c>
      <c r="B25" s="3" t="s">
        <v>65</v>
      </c>
      <c r="C25" s="3" t="s">
        <v>65</v>
      </c>
      <c r="D25" s="3">
        <f t="shared" ref="D25:E25" si="99">IF(UPPER(B25)="A",1,IF(UPPER(B25)="B",2,IF(UPPER(B25)="C",3,IF(UPPER(B25)="D",4,IF(UPPER(B25)="E",5,"") ))))</f>
        <v>4</v>
      </c>
      <c r="E25" s="3">
        <f t="shared" si="99"/>
        <v>4</v>
      </c>
      <c r="F25" s="3">
        <f t="shared" si="7"/>
        <v>0</v>
      </c>
      <c r="G25" s="3" t="s">
        <v>57</v>
      </c>
      <c r="H25" s="3" t="s">
        <v>57</v>
      </c>
      <c r="I25" s="3">
        <f t="shared" ref="I25:J25" si="100">IF(UPPER(G25)="A",1,IF(UPPER(G25)="B",2,IF(UPPER(G25)="C",3,IF(UPPER(G25)="D",4,IF(UPPER(G25)="E",5,"") ))))</f>
        <v>3</v>
      </c>
      <c r="J25" s="3">
        <f t="shared" si="100"/>
        <v>3</v>
      </c>
      <c r="K25" s="3">
        <f t="shared" si="9"/>
        <v>0</v>
      </c>
      <c r="L25" s="3">
        <v>1</v>
      </c>
      <c r="M25" s="3">
        <v>1</v>
      </c>
      <c r="N25" s="3">
        <v>0</v>
      </c>
      <c r="O25" s="3">
        <v>0</v>
      </c>
      <c r="P25" s="3">
        <v>0</v>
      </c>
      <c r="Q25" s="3">
        <f t="shared" si="10"/>
        <v>2.6</v>
      </c>
      <c r="R25" s="3">
        <v>1</v>
      </c>
      <c r="S25" s="3">
        <v>1</v>
      </c>
      <c r="T25" s="3">
        <v>1</v>
      </c>
      <c r="U25" s="3">
        <v>1</v>
      </c>
      <c r="V25" s="3">
        <v>1</v>
      </c>
      <c r="W25" s="3">
        <f t="shared" si="11"/>
        <v>5</v>
      </c>
      <c r="X25" s="3">
        <f t="shared" si="0"/>
        <v>3.1999999999999997</v>
      </c>
      <c r="Y25" s="3">
        <f t="shared" si="1"/>
        <v>4</v>
      </c>
      <c r="Z25" s="3">
        <f t="shared" si="2"/>
        <v>0.80000000000000027</v>
      </c>
      <c r="AA25" s="3" t="s">
        <v>65</v>
      </c>
      <c r="AB25" s="3" t="s">
        <v>65</v>
      </c>
      <c r="AC25" s="3">
        <f t="shared" ref="AC25:AD25" si="101">IF(UPPER(AA25)="A",1,IF(UPPER(AA25)="B",2,IF(UPPER(AA25)="C",3,IF(UPPER(AA25)="D",4,IF(UPPER(AA25)="E",5,"") ))))</f>
        <v>4</v>
      </c>
      <c r="AD25" s="3">
        <f t="shared" si="101"/>
        <v>4</v>
      </c>
      <c r="AE25" s="3">
        <f t="shared" si="13"/>
        <v>0</v>
      </c>
      <c r="AF25" s="3" t="s">
        <v>57</v>
      </c>
      <c r="AG25" s="3" t="s">
        <v>57</v>
      </c>
      <c r="AH25" s="3">
        <f t="shared" ref="AH25:AI25" si="102">IF(UPPER(AF25)="A",1,IF(UPPER(AF25)="B",2,IF(UPPER(AF25)="C",3,IF(UPPER(AF25)="D",4,IF(UPPER(AF25)="E",5,"") ))))</f>
        <v>3</v>
      </c>
      <c r="AI25" s="3">
        <f t="shared" si="102"/>
        <v>3</v>
      </c>
      <c r="AJ25" s="3">
        <f t="shared" si="15"/>
        <v>0</v>
      </c>
      <c r="AK25" s="3">
        <v>1</v>
      </c>
      <c r="AL25" s="3">
        <v>1</v>
      </c>
      <c r="AM25" s="3">
        <v>1</v>
      </c>
      <c r="AN25" s="3">
        <v>1</v>
      </c>
      <c r="AO25" s="3">
        <v>1</v>
      </c>
      <c r="AP25" s="3">
        <f t="shared" si="16"/>
        <v>5</v>
      </c>
      <c r="AQ25" s="3">
        <v>1</v>
      </c>
      <c r="AR25" s="3">
        <v>1</v>
      </c>
      <c r="AS25" s="3">
        <v>1</v>
      </c>
      <c r="AT25" s="3">
        <v>1</v>
      </c>
      <c r="AU25" s="3">
        <v>1</v>
      </c>
      <c r="AV25" s="3">
        <f t="shared" si="17"/>
        <v>5</v>
      </c>
      <c r="AW25" s="3">
        <f t="shared" si="3"/>
        <v>4</v>
      </c>
      <c r="AX25" s="3">
        <f t="shared" si="4"/>
        <v>4</v>
      </c>
      <c r="AY25" s="3">
        <f t="shared" si="5"/>
        <v>0</v>
      </c>
      <c r="AZ25" s="3" t="s">
        <v>56</v>
      </c>
      <c r="BA25" s="3" t="s">
        <v>56</v>
      </c>
      <c r="BB25" s="3">
        <f t="shared" si="18"/>
        <v>2</v>
      </c>
      <c r="BC25" s="3" t="s">
        <v>118</v>
      </c>
    </row>
    <row r="26" spans="1:56" ht="15.75" customHeight="1" x14ac:dyDescent="0.2">
      <c r="A26" s="3">
        <v>25</v>
      </c>
      <c r="B26" s="3" t="s">
        <v>57</v>
      </c>
      <c r="C26" s="3" t="s">
        <v>65</v>
      </c>
      <c r="D26" s="3">
        <f t="shared" ref="D26:E26" si="103">IF(UPPER(B26)="A",1,IF(UPPER(B26)="B",2,IF(UPPER(B26)="C",3,IF(UPPER(B26)="D",4,IF(UPPER(B26)="E",5,"") ))))</f>
        <v>3</v>
      </c>
      <c r="E26" s="3">
        <f t="shared" si="103"/>
        <v>4</v>
      </c>
      <c r="F26" s="3">
        <f t="shared" si="7"/>
        <v>1</v>
      </c>
      <c r="G26" s="3" t="s">
        <v>56</v>
      </c>
      <c r="H26" s="3" t="s">
        <v>57</v>
      </c>
      <c r="I26" s="3">
        <f t="shared" ref="I26:J26" si="104">IF(UPPER(G26)="A",1,IF(UPPER(G26)="B",2,IF(UPPER(G26)="C",3,IF(UPPER(G26)="D",4,IF(UPPER(G26)="E",5,"") ))))</f>
        <v>2</v>
      </c>
      <c r="J26" s="3">
        <f t="shared" si="104"/>
        <v>3</v>
      </c>
      <c r="K26" s="3">
        <f t="shared" si="9"/>
        <v>1</v>
      </c>
      <c r="L26" s="3">
        <v>0</v>
      </c>
      <c r="M26" s="3">
        <v>0</v>
      </c>
      <c r="N26" s="3">
        <v>0</v>
      </c>
      <c r="O26" s="3">
        <v>0</v>
      </c>
      <c r="P26" s="3">
        <v>1</v>
      </c>
      <c r="Q26" s="3">
        <f t="shared" si="10"/>
        <v>1.8</v>
      </c>
      <c r="R26" s="3">
        <v>1</v>
      </c>
      <c r="S26" s="3">
        <v>1</v>
      </c>
      <c r="T26" s="3">
        <v>1</v>
      </c>
      <c r="U26" s="3">
        <v>1</v>
      </c>
      <c r="V26" s="3">
        <v>1</v>
      </c>
      <c r="W26" s="3">
        <f t="shared" si="11"/>
        <v>5</v>
      </c>
      <c r="X26" s="3">
        <f t="shared" si="0"/>
        <v>2.2666666666666666</v>
      </c>
      <c r="Y26" s="3">
        <f t="shared" si="1"/>
        <v>4</v>
      </c>
      <c r="Z26" s="3">
        <f t="shared" si="2"/>
        <v>1.7333333333333334</v>
      </c>
      <c r="AA26" s="3" t="s">
        <v>56</v>
      </c>
      <c r="AB26" s="3" t="s">
        <v>65</v>
      </c>
      <c r="AC26" s="3">
        <f t="shared" ref="AC26:AD26" si="105">IF(UPPER(AA26)="A",1,IF(UPPER(AA26)="B",2,IF(UPPER(AA26)="C",3,IF(UPPER(AA26)="D",4,IF(UPPER(AA26)="E",5,"") ))))</f>
        <v>2</v>
      </c>
      <c r="AD26" s="3">
        <f t="shared" si="105"/>
        <v>4</v>
      </c>
      <c r="AE26" s="3">
        <f t="shared" si="13"/>
        <v>2</v>
      </c>
      <c r="AF26" s="3" t="s">
        <v>56</v>
      </c>
      <c r="AG26" s="3" t="s">
        <v>57</v>
      </c>
      <c r="AH26" s="3">
        <f t="shared" ref="AH26:AI26" si="106">IF(UPPER(AF26)="A",1,IF(UPPER(AF26)="B",2,IF(UPPER(AF26)="C",3,IF(UPPER(AF26)="D",4,IF(UPPER(AF26)="E",5,"") ))))</f>
        <v>2</v>
      </c>
      <c r="AI26" s="3">
        <f t="shared" si="106"/>
        <v>3</v>
      </c>
      <c r="AJ26" s="3">
        <f t="shared" si="15"/>
        <v>1</v>
      </c>
      <c r="AK26" s="3">
        <v>0</v>
      </c>
      <c r="AL26" s="3">
        <v>0</v>
      </c>
      <c r="AM26" s="3">
        <v>0</v>
      </c>
      <c r="AN26" s="3">
        <v>0</v>
      </c>
      <c r="AO26" s="3">
        <v>1</v>
      </c>
      <c r="AP26" s="3">
        <f t="shared" si="16"/>
        <v>1.8</v>
      </c>
      <c r="AQ26" s="3">
        <v>1</v>
      </c>
      <c r="AR26" s="3">
        <v>1</v>
      </c>
      <c r="AS26" s="3">
        <v>1</v>
      </c>
      <c r="AT26" s="3">
        <v>0</v>
      </c>
      <c r="AU26" s="3">
        <v>1</v>
      </c>
      <c r="AV26" s="3">
        <f t="shared" si="17"/>
        <v>4.2</v>
      </c>
      <c r="AW26" s="3">
        <f t="shared" si="3"/>
        <v>1.9333333333333333</v>
      </c>
      <c r="AX26" s="3">
        <f t="shared" si="4"/>
        <v>3.7333333333333329</v>
      </c>
      <c r="AY26" s="3">
        <f t="shared" si="5"/>
        <v>1.7999999999999996</v>
      </c>
      <c r="AZ26" s="3" t="s">
        <v>103</v>
      </c>
      <c r="BA26" s="3" t="s">
        <v>57</v>
      </c>
      <c r="BB26" s="3">
        <f t="shared" si="18"/>
        <v>3</v>
      </c>
      <c r="BC26" s="3" t="s">
        <v>119</v>
      </c>
    </row>
    <row r="27" spans="1:56" ht="15.75" customHeight="1" x14ac:dyDescent="0.2">
      <c r="A27" s="3">
        <v>26</v>
      </c>
      <c r="B27" s="3" t="s">
        <v>57</v>
      </c>
      <c r="C27" s="3" t="s">
        <v>65</v>
      </c>
      <c r="D27" s="3">
        <f t="shared" ref="D27:E27" si="107">IF(UPPER(B27)="A",1,IF(UPPER(B27)="B",2,IF(UPPER(B27)="C",3,IF(UPPER(B27)="D",4,IF(UPPER(B27)="E",5,"") ))))</f>
        <v>3</v>
      </c>
      <c r="E27" s="3">
        <f t="shared" si="107"/>
        <v>4</v>
      </c>
      <c r="F27" s="3">
        <f t="shared" si="7"/>
        <v>1</v>
      </c>
      <c r="G27" s="3" t="s">
        <v>57</v>
      </c>
      <c r="H27" s="3" t="s">
        <v>57</v>
      </c>
      <c r="I27" s="3">
        <f t="shared" ref="I27:J27" si="108">IF(UPPER(G27)="A",1,IF(UPPER(G27)="B",2,IF(UPPER(G27)="C",3,IF(UPPER(G27)="D",4,IF(UPPER(G27)="E",5,"") ))))</f>
        <v>3</v>
      </c>
      <c r="J27" s="3">
        <f t="shared" si="108"/>
        <v>3</v>
      </c>
      <c r="K27" s="3">
        <f t="shared" si="9"/>
        <v>0</v>
      </c>
      <c r="L27" s="3">
        <v>1</v>
      </c>
      <c r="M27" s="3">
        <v>1</v>
      </c>
      <c r="N27" s="3">
        <v>1</v>
      </c>
      <c r="O27" s="3">
        <v>1</v>
      </c>
      <c r="P27" s="3">
        <v>1</v>
      </c>
      <c r="Q27" s="3">
        <f t="shared" si="10"/>
        <v>5</v>
      </c>
      <c r="R27" s="3">
        <v>1</v>
      </c>
      <c r="S27" s="3">
        <v>1</v>
      </c>
      <c r="T27" s="3">
        <v>1</v>
      </c>
      <c r="U27" s="3">
        <v>1</v>
      </c>
      <c r="V27" s="3">
        <v>1</v>
      </c>
      <c r="W27" s="3">
        <f t="shared" si="11"/>
        <v>5</v>
      </c>
      <c r="X27" s="3">
        <f t="shared" si="0"/>
        <v>3.6666666666666665</v>
      </c>
      <c r="Y27" s="3">
        <f t="shared" si="1"/>
        <v>4</v>
      </c>
      <c r="Z27" s="3">
        <f t="shared" si="2"/>
        <v>0.33333333333333348</v>
      </c>
      <c r="AA27" s="3" t="s">
        <v>57</v>
      </c>
      <c r="AB27" s="3" t="s">
        <v>65</v>
      </c>
      <c r="AC27" s="3">
        <f t="shared" ref="AC27:AD27" si="109">IF(UPPER(AA27)="A",1,IF(UPPER(AA27)="B",2,IF(UPPER(AA27)="C",3,IF(UPPER(AA27)="D",4,IF(UPPER(AA27)="E",5,"") ))))</f>
        <v>3</v>
      </c>
      <c r="AD27" s="3">
        <f t="shared" si="109"/>
        <v>4</v>
      </c>
      <c r="AE27" s="3">
        <f t="shared" si="13"/>
        <v>1</v>
      </c>
      <c r="AF27" s="3" t="s">
        <v>56</v>
      </c>
      <c r="AG27" s="3" t="s">
        <v>57</v>
      </c>
      <c r="AH27" s="3">
        <f t="shared" ref="AH27:AI27" si="110">IF(UPPER(AF27)="A",1,IF(UPPER(AF27)="B",2,IF(UPPER(AF27)="C",3,IF(UPPER(AF27)="D",4,IF(UPPER(AF27)="E",5,"") ))))</f>
        <v>2</v>
      </c>
      <c r="AI27" s="3">
        <f t="shared" si="110"/>
        <v>3</v>
      </c>
      <c r="AJ27" s="3">
        <f t="shared" si="15"/>
        <v>1</v>
      </c>
      <c r="AK27" s="3">
        <v>1</v>
      </c>
      <c r="AL27" s="3">
        <v>1</v>
      </c>
      <c r="AM27" s="3">
        <v>1</v>
      </c>
      <c r="AN27" s="3">
        <v>1</v>
      </c>
      <c r="AO27" s="3">
        <v>1</v>
      </c>
      <c r="AP27" s="3">
        <f t="shared" si="16"/>
        <v>5</v>
      </c>
      <c r="AQ27" s="3">
        <v>1</v>
      </c>
      <c r="AR27" s="3">
        <v>1</v>
      </c>
      <c r="AS27" s="3">
        <v>1</v>
      </c>
      <c r="AT27" s="3">
        <v>1</v>
      </c>
      <c r="AU27" s="3">
        <v>1</v>
      </c>
      <c r="AV27" s="3">
        <f t="shared" si="17"/>
        <v>5</v>
      </c>
      <c r="AW27" s="3">
        <f t="shared" si="3"/>
        <v>3.3333333333333335</v>
      </c>
      <c r="AX27" s="3">
        <f t="shared" si="4"/>
        <v>4</v>
      </c>
      <c r="AY27" s="3">
        <f t="shared" si="5"/>
        <v>0.66666666666666652</v>
      </c>
      <c r="AZ27" s="3" t="s">
        <v>94</v>
      </c>
      <c r="BA27" s="3" t="s">
        <v>57</v>
      </c>
      <c r="BB27" s="3">
        <f t="shared" si="18"/>
        <v>3</v>
      </c>
      <c r="BC27" s="3" t="s">
        <v>120</v>
      </c>
      <c r="BD27" s="3" t="s">
        <v>121</v>
      </c>
    </row>
    <row r="28" spans="1:56" ht="15.75" customHeight="1" x14ac:dyDescent="0.2">
      <c r="A28" s="3">
        <v>27</v>
      </c>
      <c r="B28" s="3" t="s">
        <v>65</v>
      </c>
      <c r="C28" s="3" t="s">
        <v>65</v>
      </c>
      <c r="D28" s="3">
        <f t="shared" ref="D28:E28" si="111">IF(UPPER(B28)="A",1,IF(UPPER(B28)="B",2,IF(UPPER(B28)="C",3,IF(UPPER(B28)="D",4,IF(UPPER(B28)="E",5,"") ))))</f>
        <v>4</v>
      </c>
      <c r="E28" s="3">
        <f t="shared" si="111"/>
        <v>4</v>
      </c>
      <c r="F28" s="3">
        <f t="shared" si="7"/>
        <v>0</v>
      </c>
      <c r="G28" s="3" t="s">
        <v>56</v>
      </c>
      <c r="H28" s="3" t="s">
        <v>57</v>
      </c>
      <c r="I28" s="3">
        <f t="shared" ref="I28:J28" si="112">IF(UPPER(G28)="A",1,IF(UPPER(G28)="B",2,IF(UPPER(G28)="C",3,IF(UPPER(G28)="D",4,IF(UPPER(G28)="E",5,"") ))))</f>
        <v>2</v>
      </c>
      <c r="J28" s="3">
        <f t="shared" si="112"/>
        <v>3</v>
      </c>
      <c r="K28" s="3">
        <f t="shared" si="9"/>
        <v>1</v>
      </c>
      <c r="L28" s="3">
        <v>1</v>
      </c>
      <c r="M28" s="3">
        <v>0</v>
      </c>
      <c r="N28" s="3">
        <v>0</v>
      </c>
      <c r="O28" s="3">
        <v>0</v>
      </c>
      <c r="P28" s="3">
        <v>0</v>
      </c>
      <c r="Q28" s="3">
        <f t="shared" si="10"/>
        <v>1.8</v>
      </c>
      <c r="R28" s="3">
        <v>1</v>
      </c>
      <c r="S28" s="3">
        <v>1</v>
      </c>
      <c r="T28" s="3">
        <v>1</v>
      </c>
      <c r="U28" s="3">
        <v>1</v>
      </c>
      <c r="V28" s="3">
        <v>1</v>
      </c>
      <c r="W28" s="3">
        <f t="shared" si="11"/>
        <v>5</v>
      </c>
      <c r="X28" s="3">
        <f t="shared" si="0"/>
        <v>2.6</v>
      </c>
      <c r="Y28" s="3">
        <f t="shared" si="1"/>
        <v>4</v>
      </c>
      <c r="Z28" s="3">
        <f t="shared" si="2"/>
        <v>1.4</v>
      </c>
      <c r="AA28" s="3" t="s">
        <v>56</v>
      </c>
      <c r="AB28" s="3" t="s">
        <v>57</v>
      </c>
      <c r="AC28" s="3">
        <f t="shared" ref="AC28:AD28" si="113">IF(UPPER(AA28)="A",1,IF(UPPER(AA28)="B",2,IF(UPPER(AA28)="C",3,IF(UPPER(AA28)="D",4,IF(UPPER(AA28)="E",5,"") ))))</f>
        <v>2</v>
      </c>
      <c r="AD28" s="3">
        <f t="shared" si="113"/>
        <v>3</v>
      </c>
      <c r="AE28" s="3">
        <f t="shared" si="13"/>
        <v>1</v>
      </c>
      <c r="AF28" s="3" t="s">
        <v>56</v>
      </c>
      <c r="AG28" s="3" t="s">
        <v>56</v>
      </c>
      <c r="AH28" s="3">
        <f t="shared" ref="AH28:AI28" si="114">IF(UPPER(AF28)="A",1,IF(UPPER(AF28)="B",2,IF(UPPER(AF28)="C",3,IF(UPPER(AF28)="D",4,IF(UPPER(AF28)="E",5,"") ))))</f>
        <v>2</v>
      </c>
      <c r="AI28" s="3">
        <f t="shared" si="114"/>
        <v>2</v>
      </c>
      <c r="AJ28" s="3">
        <f t="shared" si="15"/>
        <v>0</v>
      </c>
      <c r="AK28" s="3">
        <v>1</v>
      </c>
      <c r="AL28" s="3">
        <v>1</v>
      </c>
      <c r="AM28" s="3">
        <v>0</v>
      </c>
      <c r="AN28" s="3">
        <v>0</v>
      </c>
      <c r="AO28" s="3">
        <v>0</v>
      </c>
      <c r="AP28" s="3">
        <f t="shared" si="16"/>
        <v>2.6</v>
      </c>
      <c r="AQ28" s="3">
        <v>1</v>
      </c>
      <c r="AR28" s="3">
        <v>1</v>
      </c>
      <c r="AS28" s="3">
        <v>1</v>
      </c>
      <c r="AT28" s="3">
        <v>1</v>
      </c>
      <c r="AU28" s="3">
        <v>1</v>
      </c>
      <c r="AV28" s="3">
        <f t="shared" si="17"/>
        <v>5</v>
      </c>
      <c r="AW28" s="3">
        <f t="shared" si="3"/>
        <v>2.1999999999999997</v>
      </c>
      <c r="AX28" s="3">
        <f t="shared" si="4"/>
        <v>3.3333333333333335</v>
      </c>
      <c r="AY28" s="3">
        <f t="shared" si="5"/>
        <v>1.1333333333333337</v>
      </c>
      <c r="AZ28" s="3" t="s">
        <v>122</v>
      </c>
      <c r="BA28" s="3" t="s">
        <v>57</v>
      </c>
      <c r="BB28" s="3">
        <f t="shared" si="18"/>
        <v>3</v>
      </c>
      <c r="BC28" s="3" t="s">
        <v>123</v>
      </c>
      <c r="BD28" s="3" t="s">
        <v>124</v>
      </c>
    </row>
    <row r="29" spans="1:56" ht="15.75" customHeight="1" x14ac:dyDescent="0.2">
      <c r="A29" s="6" t="s">
        <v>125</v>
      </c>
      <c r="D29" s="3">
        <f t="shared" ref="D29:E29" si="115">COUNTIF(D2:D28,"1")</f>
        <v>1</v>
      </c>
      <c r="E29" s="3">
        <f t="shared" si="115"/>
        <v>0</v>
      </c>
      <c r="I29" s="3">
        <f t="shared" ref="I29:J29" si="116">COUNTIF(I2:I28,"1")</f>
        <v>2</v>
      </c>
      <c r="J29" s="3">
        <f t="shared" si="116"/>
        <v>0</v>
      </c>
      <c r="L29" s="3">
        <f t="shared" ref="L29:P29" si="117">COUNTIF(L2:L28,"1")</f>
        <v>13</v>
      </c>
      <c r="M29" s="3">
        <f t="shared" si="117"/>
        <v>15</v>
      </c>
      <c r="N29" s="3">
        <f t="shared" si="117"/>
        <v>10</v>
      </c>
      <c r="O29" s="3">
        <f t="shared" si="117"/>
        <v>7</v>
      </c>
      <c r="P29" s="3">
        <f t="shared" si="117"/>
        <v>13</v>
      </c>
      <c r="R29" s="3">
        <f t="shared" ref="R29:V29" si="118">COUNTIF(R2:R28,"1")</f>
        <v>21</v>
      </c>
      <c r="S29" s="3">
        <f t="shared" si="118"/>
        <v>22</v>
      </c>
      <c r="T29" s="3">
        <f t="shared" si="118"/>
        <v>27</v>
      </c>
      <c r="U29" s="3">
        <f t="shared" si="118"/>
        <v>18</v>
      </c>
      <c r="V29" s="3">
        <f t="shared" si="118"/>
        <v>26</v>
      </c>
      <c r="AC29" s="3">
        <f t="shared" ref="AC29:AD29" si="119">COUNTIF(AC2:AC28,"1")</f>
        <v>6</v>
      </c>
      <c r="AD29" s="3">
        <f t="shared" si="119"/>
        <v>0</v>
      </c>
      <c r="AH29" s="3">
        <f t="shared" ref="AH29:AI29" si="120">COUNTIF(AH2:AH28,"1")</f>
        <v>1</v>
      </c>
      <c r="AI29" s="3">
        <f t="shared" si="120"/>
        <v>0</v>
      </c>
      <c r="AK29" s="3">
        <f t="shared" ref="AK29:AO29" si="121">COUNTIF(AK2:AK28,"1")</f>
        <v>11</v>
      </c>
      <c r="AL29" s="3">
        <f t="shared" si="121"/>
        <v>16</v>
      </c>
      <c r="AM29" s="3">
        <f t="shared" si="121"/>
        <v>13</v>
      </c>
      <c r="AN29" s="3">
        <f t="shared" si="121"/>
        <v>11</v>
      </c>
      <c r="AO29" s="3">
        <f t="shared" si="121"/>
        <v>18</v>
      </c>
      <c r="AQ29" s="3">
        <f t="shared" ref="AQ29:AU29" si="122">COUNTIF(AQ2:AQ28,"1")</f>
        <v>20</v>
      </c>
      <c r="AR29" s="3">
        <f t="shared" si="122"/>
        <v>23</v>
      </c>
      <c r="AS29" s="3">
        <f t="shared" si="122"/>
        <v>22</v>
      </c>
      <c r="AT29" s="3">
        <f t="shared" si="122"/>
        <v>17</v>
      </c>
      <c r="AU29" s="3">
        <f t="shared" si="122"/>
        <v>22</v>
      </c>
      <c r="BB29" s="3">
        <f t="shared" ref="BB29:BC29" si="123">COUNTIF(BB2:BB28,"1")</f>
        <v>0</v>
      </c>
      <c r="BC29" s="3">
        <f t="shared" si="123"/>
        <v>0</v>
      </c>
    </row>
    <row r="30" spans="1:56" ht="15.75" customHeight="1" x14ac:dyDescent="0.2">
      <c r="D30" s="3">
        <f t="shared" ref="D30:E30" si="124">COUNTIF(D2:D28,"2")</f>
        <v>6</v>
      </c>
      <c r="E30" s="3">
        <f t="shared" si="124"/>
        <v>0</v>
      </c>
      <c r="I30" s="3">
        <f t="shared" ref="I30:J30" si="125">COUNTIF(I2:I28,"2")</f>
        <v>10</v>
      </c>
      <c r="J30" s="3">
        <f t="shared" si="125"/>
        <v>1</v>
      </c>
      <c r="AC30" s="3">
        <f t="shared" ref="AC30:AD30" si="126">COUNTIF(AC2:AC28,"2")</f>
        <v>8</v>
      </c>
      <c r="AD30" s="3">
        <f t="shared" si="126"/>
        <v>5</v>
      </c>
      <c r="AH30" s="3">
        <f t="shared" ref="AH30:AI30" si="127">COUNTIF(AH2:AH28,"2")</f>
        <v>14</v>
      </c>
      <c r="AI30" s="3">
        <f t="shared" si="127"/>
        <v>4</v>
      </c>
      <c r="BB30" s="3">
        <f t="shared" ref="BB30:BC30" si="128">COUNTIF(BB2:BB28,"2")</f>
        <v>5</v>
      </c>
      <c r="BC30" s="3">
        <f t="shared" si="128"/>
        <v>0</v>
      </c>
    </row>
    <row r="31" spans="1:56" ht="15.75" customHeight="1" x14ac:dyDescent="0.2">
      <c r="D31" s="3">
        <f t="shared" ref="D31:E31" si="129">COUNTIF(D2:D28,"3")</f>
        <v>7</v>
      </c>
      <c r="E31" s="3">
        <f t="shared" si="129"/>
        <v>3</v>
      </c>
      <c r="I31" s="3">
        <f t="shared" ref="I31:J31" si="130">COUNTIF(I2:I28,"3")</f>
        <v>10</v>
      </c>
      <c r="J31" s="3">
        <f t="shared" si="130"/>
        <v>17</v>
      </c>
      <c r="AC31" s="3">
        <f t="shared" ref="AC31:AD31" si="131">COUNTIF(AC2:AC28,"3")</f>
        <v>7</v>
      </c>
      <c r="AD31" s="3">
        <f t="shared" si="131"/>
        <v>3</v>
      </c>
      <c r="AH31" s="3">
        <f t="shared" ref="AH31:AI31" si="132">COUNTIF(AH2:AH28,"3")</f>
        <v>12</v>
      </c>
      <c r="AI31" s="3">
        <f t="shared" si="132"/>
        <v>19</v>
      </c>
      <c r="BB31" s="3">
        <f t="shared" ref="BB31:BC31" si="133">COUNTIF(BB2:BB28,"3")</f>
        <v>22</v>
      </c>
      <c r="BC31" s="3">
        <f t="shared" si="133"/>
        <v>0</v>
      </c>
    </row>
    <row r="32" spans="1:56" ht="15.75" customHeight="1" x14ac:dyDescent="0.2">
      <c r="D32" s="3">
        <f t="shared" ref="D32:E32" si="134">COUNTIF(D2:D28,"4")</f>
        <v>9</v>
      </c>
      <c r="E32" s="3">
        <f t="shared" si="134"/>
        <v>19</v>
      </c>
      <c r="I32" s="3">
        <f t="shared" ref="I32:J32" si="135">COUNTIF(I2:I28,"4")</f>
        <v>3</v>
      </c>
      <c r="J32" s="3">
        <f t="shared" si="135"/>
        <v>7</v>
      </c>
      <c r="AC32" s="3">
        <f t="shared" ref="AC32:AD32" si="136">COUNTIF(AC2:AC28,"4")</f>
        <v>6</v>
      </c>
      <c r="AD32" s="3">
        <f t="shared" si="136"/>
        <v>19</v>
      </c>
      <c r="AH32" s="3">
        <f t="shared" ref="AH32:AI32" si="137">COUNTIF(AH2:AH28,"4")</f>
        <v>0</v>
      </c>
      <c r="AI32" s="3">
        <f t="shared" si="137"/>
        <v>4</v>
      </c>
      <c r="BB32" s="3">
        <f t="shared" ref="BB32:BC32" si="138">COUNTIF(BB2:BB28,"4")</f>
        <v>0</v>
      </c>
      <c r="BC32" s="3">
        <f t="shared" si="138"/>
        <v>0</v>
      </c>
    </row>
    <row r="33" spans="4:30" ht="15.75" customHeight="1" x14ac:dyDescent="0.2">
      <c r="D33" s="3">
        <f t="shared" ref="D33:E33" si="139">COUNTIF(D3:D29,"5")</f>
        <v>4</v>
      </c>
      <c r="E33" s="3">
        <f t="shared" si="139"/>
        <v>5</v>
      </c>
      <c r="AC33" s="3">
        <f t="shared" ref="AC33:AD33" si="140">COUNTIF(AC3:AC29,"5")</f>
        <v>0</v>
      </c>
      <c r="AD33" s="3">
        <f t="shared" si="140"/>
        <v>0</v>
      </c>
    </row>
    <row r="34" spans="4:30" ht="15.75" customHeight="1" x14ac:dyDescent="0.2"/>
    <row r="35" spans="4:30" ht="15.75" customHeight="1" x14ac:dyDescent="0.2"/>
    <row r="36" spans="4:30" ht="15.75" customHeight="1" x14ac:dyDescent="0.2"/>
    <row r="37" spans="4:30" ht="15.75" customHeight="1" x14ac:dyDescent="0.2"/>
    <row r="38" spans="4:30" ht="15.75" customHeight="1" x14ac:dyDescent="0.2"/>
    <row r="39" spans="4:30" ht="15.75" customHeight="1" x14ac:dyDescent="0.2"/>
    <row r="40" spans="4:30" ht="15.75" customHeight="1" x14ac:dyDescent="0.2"/>
    <row r="41" spans="4:30" ht="15.75" customHeight="1" x14ac:dyDescent="0.2"/>
    <row r="42" spans="4:30" ht="15.75" customHeight="1" x14ac:dyDescent="0.2"/>
    <row r="43" spans="4:30" ht="15.75" customHeight="1" x14ac:dyDescent="0.2"/>
    <row r="44" spans="4:30" ht="15.75" customHeight="1" x14ac:dyDescent="0.2"/>
    <row r="45" spans="4:30" ht="15.75" customHeight="1" x14ac:dyDescent="0.2"/>
    <row r="46" spans="4:30" ht="15.75" customHeight="1" x14ac:dyDescent="0.2"/>
    <row r="47" spans="4:30" ht="15.75" customHeight="1" x14ac:dyDescent="0.2"/>
    <row r="48" spans="4:30"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sheetData>
  <mergeCells count="1">
    <mergeCell ref="BC2:BD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98"/>
  <sheetViews>
    <sheetView workbookViewId="0"/>
  </sheetViews>
  <sheetFormatPr baseColWidth="10" defaultColWidth="14.5" defaultRowHeight="15" customHeight="1" x14ac:dyDescent="0.2"/>
  <cols>
    <col min="1" max="26" width="8.6640625" customWidth="1"/>
  </cols>
  <sheetData>
    <row r="1" spans="1:4" x14ac:dyDescent="0.2">
      <c r="A1" s="1" t="s">
        <v>145</v>
      </c>
      <c r="B1" s="1" t="s">
        <v>146</v>
      </c>
      <c r="C1" s="1" t="s">
        <v>147</v>
      </c>
      <c r="D1" s="3" t="s">
        <v>147</v>
      </c>
    </row>
    <row r="2" spans="1:4" x14ac:dyDescent="0.2">
      <c r="A2" s="3" t="s">
        <v>148</v>
      </c>
      <c r="B2" s="7">
        <v>27</v>
      </c>
      <c r="C2" s="3" t="s">
        <v>149</v>
      </c>
    </row>
    <row r="3" spans="1:4" x14ac:dyDescent="0.2">
      <c r="A3" s="3" t="s">
        <v>150</v>
      </c>
      <c r="B3" s="7">
        <f>IF(B2=0,"",AVERAGEIF('Raw Responses'!X2:X28,"&gt;0"))</f>
        <v>2.9135802469135803</v>
      </c>
      <c r="C3" s="3" t="s">
        <v>151</v>
      </c>
    </row>
    <row r="4" spans="1:4" x14ac:dyDescent="0.2">
      <c r="A4" s="3" t="s">
        <v>152</v>
      </c>
      <c r="B4" s="7">
        <f>IF(B2=0,"",AVERAGEIF('Raw Responses'!Y2:Y28,"&gt;0"))</f>
        <v>3.9259259259259269</v>
      </c>
      <c r="C4" s="3" t="s">
        <v>153</v>
      </c>
    </row>
    <row r="5" spans="1:4" x14ac:dyDescent="0.2">
      <c r="A5" s="3" t="s">
        <v>154</v>
      </c>
      <c r="B5" s="7">
        <f>IF(B2=0,"",AVERAGEIF('Raw Responses'!Z2:Z28,"&gt;"&amp;-9999))</f>
        <v>1.0123456790123455</v>
      </c>
      <c r="C5" s="3" t="s">
        <v>155</v>
      </c>
    </row>
    <row r="6" spans="1:4" x14ac:dyDescent="0.2">
      <c r="A6" s="3" t="s">
        <v>156</v>
      </c>
      <c r="B6" s="8">
        <f>IF(B2=0,"",COUNTIF('Raw Responses'!Z2:Z28,"&gt;0")/B2)</f>
        <v>0.88888888888888884</v>
      </c>
      <c r="C6" s="3" t="s">
        <v>157</v>
      </c>
    </row>
    <row r="7" spans="1:4" x14ac:dyDescent="0.2">
      <c r="A7" s="3" t="s">
        <v>158</v>
      </c>
      <c r="B7" s="7">
        <f>IF(B2=0,"",AVERAGEIF('Raw Responses'!AW2:AW28,"&gt;0"))</f>
        <v>2.6518518518518515</v>
      </c>
      <c r="C7" s="3" t="s">
        <v>159</v>
      </c>
    </row>
    <row r="8" spans="1:4" x14ac:dyDescent="0.2">
      <c r="A8" s="3" t="s">
        <v>160</v>
      </c>
      <c r="B8" s="7">
        <f>IF(B2=0,"",AVERAGEIF('Raw Responses'!AX2:AX28,"&gt;0"))</f>
        <v>3.5333333333333323</v>
      </c>
      <c r="C8" s="3" t="s">
        <v>161</v>
      </c>
    </row>
    <row r="9" spans="1:4" x14ac:dyDescent="0.2">
      <c r="A9" s="3" t="s">
        <v>162</v>
      </c>
      <c r="B9" s="7">
        <f>IF(B2=0,"",AVERAGEIF('Raw Responses'!AY2:AY28,"&gt;"&amp;-9999))</f>
        <v>0.88148148148148142</v>
      </c>
      <c r="C9" s="3" t="s">
        <v>155</v>
      </c>
    </row>
    <row r="10" spans="1:4" x14ac:dyDescent="0.2">
      <c r="A10" s="3" t="s">
        <v>163</v>
      </c>
      <c r="B10" s="8">
        <f>IF(B2=0,"",COUNTIF('Raw Responses'!AY2:AY28,"&gt;0")/B2)</f>
        <v>0.77777777777777779</v>
      </c>
      <c r="C10" s="3" t="s">
        <v>157</v>
      </c>
    </row>
    <row r="11" spans="1:4" x14ac:dyDescent="0.2">
      <c r="A11" s="3" t="s">
        <v>164</v>
      </c>
      <c r="B11" s="8">
        <f>IF(B2=0,"",COUNTIF('Raw Responses'!BA2:BA28,"C")/B2)</f>
        <v>0.81481481481481477</v>
      </c>
      <c r="C11" s="3" t="s">
        <v>165</v>
      </c>
    </row>
    <row r="12" spans="1:4" x14ac:dyDescent="0.2">
      <c r="A12" s="3" t="s">
        <v>166</v>
      </c>
      <c r="B12" s="3">
        <f>IF(B2=0,"",_xlfn.T.TEST('Raw Responses'!Y2:Y28,'Raw Responses'!X2:X28,2,1))</f>
        <v>7.2372568337792571E-7</v>
      </c>
      <c r="C12" s="3" t="s">
        <v>167</v>
      </c>
    </row>
    <row r="13" spans="1:4" x14ac:dyDescent="0.2">
      <c r="A13" s="3" t="s">
        <v>168</v>
      </c>
      <c r="B13" s="3">
        <f>IF(B2=0,"",_xlfn.T.TEST('Raw Responses'!AX2:AX28,'Raw Responses'!AW2:AW28,2,1))</f>
        <v>1.8338034296841445E-6</v>
      </c>
      <c r="C13" s="3" t="s">
        <v>169</v>
      </c>
    </row>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00"/>
  <sheetViews>
    <sheetView workbookViewId="0"/>
  </sheetViews>
  <sheetFormatPr baseColWidth="10" defaultColWidth="14.5" defaultRowHeight="15" customHeight="1" x14ac:dyDescent="0.2"/>
  <cols>
    <col min="1" max="26" width="8.6640625" customWidth="1"/>
  </cols>
  <sheetData>
    <row r="1" spans="1:3" x14ac:dyDescent="0.2">
      <c r="A1" s="1" t="s">
        <v>126</v>
      </c>
      <c r="B1" s="1" t="s">
        <v>127</v>
      </c>
      <c r="C1" s="1" t="s">
        <v>128</v>
      </c>
    </row>
    <row r="2" spans="1:3" x14ac:dyDescent="0.2">
      <c r="A2" s="3" t="s">
        <v>129</v>
      </c>
      <c r="B2" s="3" t="s">
        <v>130</v>
      </c>
      <c r="C2" s="3" t="s">
        <v>131</v>
      </c>
    </row>
    <row r="3" spans="1:3" x14ac:dyDescent="0.2">
      <c r="A3" s="3" t="s">
        <v>60</v>
      </c>
      <c r="B3" s="3">
        <v>1</v>
      </c>
      <c r="C3" s="3" t="s">
        <v>132</v>
      </c>
    </row>
    <row r="4" spans="1:3" x14ac:dyDescent="0.2">
      <c r="A4" s="3" t="s">
        <v>56</v>
      </c>
      <c r="B4" s="3">
        <v>2</v>
      </c>
      <c r="C4" s="3" t="s">
        <v>133</v>
      </c>
    </row>
    <row r="5" spans="1:3" x14ac:dyDescent="0.2">
      <c r="A5" s="3" t="s">
        <v>57</v>
      </c>
      <c r="B5" s="3">
        <v>3</v>
      </c>
      <c r="C5" s="3" t="s">
        <v>134</v>
      </c>
    </row>
    <row r="6" spans="1:3" x14ac:dyDescent="0.2">
      <c r="A6" s="3" t="s">
        <v>65</v>
      </c>
      <c r="B6" s="3">
        <v>4</v>
      </c>
      <c r="C6" s="3" t="s">
        <v>135</v>
      </c>
    </row>
    <row r="7" spans="1:3" x14ac:dyDescent="0.2">
      <c r="A7" s="3" t="s">
        <v>64</v>
      </c>
      <c r="B7" s="3">
        <v>5</v>
      </c>
      <c r="C7" s="3" t="s">
        <v>136</v>
      </c>
    </row>
    <row r="8" spans="1:3" x14ac:dyDescent="0.2">
      <c r="A8" s="3" t="s">
        <v>137</v>
      </c>
      <c r="C8" s="3" t="s">
        <v>138</v>
      </c>
    </row>
    <row r="9" spans="1:3" x14ac:dyDescent="0.2">
      <c r="A9" s="3" t="s">
        <v>139</v>
      </c>
      <c r="C9" s="3" t="s">
        <v>140</v>
      </c>
    </row>
    <row r="10" spans="1:3" x14ac:dyDescent="0.2">
      <c r="A10" s="3" t="s">
        <v>141</v>
      </c>
      <c r="C10" s="3" t="s">
        <v>142</v>
      </c>
    </row>
    <row r="11" spans="1:3" x14ac:dyDescent="0.2">
      <c r="A11" s="3" t="s">
        <v>143</v>
      </c>
      <c r="C11" s="3" t="s">
        <v>144</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Results</vt:lpstr>
      <vt:lpstr>Raw Responses</vt:lpstr>
      <vt:lpstr>Analysis</vt:lpstr>
      <vt:lpstr>Codebook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Benneth Phelps</cp:lastModifiedBy>
  <dcterms:created xsi:type="dcterms:W3CDTF">2026-01-15T17:16:38Z</dcterms:created>
  <dcterms:modified xsi:type="dcterms:W3CDTF">2026-01-15T17:16:38Z</dcterms:modified>
</cp:coreProperties>
</file>