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mc:AlternateContent xmlns:mc="http://schemas.openxmlformats.org/markup-compatibility/2006">
    <mc:Choice Requires="x15">
      <x15ac:absPath xmlns:x15ac="http://schemas.microsoft.com/office/spreadsheetml/2010/11/ac" url="https://pennstateoffice365-my.sharepoint.com/personal/lms5900_psu_edu/Documents/Documents/Projects/CACAT/Grazing Planning/"/>
    </mc:Choice>
  </mc:AlternateContent>
  <xr:revisionPtr revIDLastSave="69" documentId="8_{49EAF027-DE74-48AC-B927-24F675C191F2}" xr6:coauthVersionLast="47" xr6:coauthVersionMax="47" xr10:uidLastSave="{83CD6028-AFFE-4607-9518-6E9886622F52}"/>
  <bookViews>
    <workbookView xWindow="-108" yWindow="-108" windowWidth="23256" windowHeight="12456" xr2:uid="{D51BA098-B848-4C61-85DB-18073ABE4BA1}"/>
  </bookViews>
  <sheets>
    <sheet name="Rotational" sheetId="1" r:id="rId1"/>
    <sheet name="Continuous" sheetId="3" r:id="rId2"/>
    <sheet name="Table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1" l="1"/>
  <c r="B52" i="1"/>
  <c r="B51" i="1"/>
  <c r="F51" i="1"/>
  <c r="F77" i="1"/>
  <c r="F78" i="1"/>
  <c r="D66" i="1"/>
  <c r="F66" i="1" s="1"/>
  <c r="D84" i="1" s="1"/>
  <c r="J60" i="1"/>
  <c r="J59" i="1"/>
  <c r="J40" i="1"/>
  <c r="F6" i="3"/>
  <c r="D11" i="3" s="1"/>
  <c r="F11" i="3" s="1"/>
  <c r="A16" i="3" s="1"/>
  <c r="J16" i="3" s="1"/>
  <c r="D77" i="1"/>
  <c r="D78" i="1"/>
  <c r="D76" i="1"/>
  <c r="F76" i="1" s="1"/>
  <c r="D94" i="1" s="1"/>
  <c r="D72" i="1"/>
  <c r="F72" i="1" s="1"/>
  <c r="D73" i="1"/>
  <c r="D71" i="1"/>
  <c r="F71" i="1" s="1"/>
  <c r="D67" i="1"/>
  <c r="F67" i="1" s="1"/>
  <c r="D68" i="1"/>
  <c r="F68" i="1" s="1"/>
  <c r="F73" i="1" l="1"/>
  <c r="D91" i="1" s="1"/>
  <c r="D95" i="1"/>
  <c r="D96" i="1"/>
  <c r="D90" i="1"/>
  <c r="D89" i="1"/>
  <c r="J41" i="1"/>
  <c r="J42" i="1"/>
  <c r="J43" i="1"/>
  <c r="L22" i="1" l="1"/>
  <c r="B32" i="1" s="1"/>
  <c r="D85" i="1"/>
  <c r="D86" i="1"/>
  <c r="J44" i="1"/>
  <c r="J32" i="1" l="1"/>
  <c r="B50" i="1" s="1"/>
  <c r="F50" i="1" s="1"/>
  <c r="L50" i="1" s="1"/>
  <c r="L23" i="1"/>
  <c r="B33" i="1" s="1"/>
  <c r="J33" i="1" s="1"/>
  <c r="L24" i="1"/>
  <c r="B34" i="1" s="1"/>
  <c r="B58" i="1" l="1"/>
  <c r="L58" i="1" s="1"/>
  <c r="F86" i="1" s="1"/>
  <c r="B60" i="1"/>
  <c r="L60" i="1" s="1"/>
  <c r="F52" i="1"/>
  <c r="L52" i="1" s="1"/>
  <c r="L51" i="1"/>
  <c r="B59" i="1"/>
  <c r="L59" i="1" s="1"/>
  <c r="J35" i="1"/>
  <c r="L25" i="1"/>
  <c r="F85" i="1" l="1"/>
  <c r="H85" i="1" s="1"/>
  <c r="F84" i="1"/>
  <c r="H84" i="1" s="1"/>
  <c r="F90" i="1"/>
  <c r="H90" i="1" s="1"/>
  <c r="F89" i="1"/>
  <c r="H89" i="1" s="1"/>
  <c r="F91" i="1"/>
  <c r="H91" i="1" s="1"/>
  <c r="F94" i="1"/>
  <c r="H94" i="1" s="1"/>
  <c r="F95" i="1"/>
  <c r="H95" i="1" s="1"/>
  <c r="F96" i="1"/>
  <c r="H96" i="1" s="1"/>
  <c r="H8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Tomlinson, Jacob</author>
  </authors>
  <commentList>
    <comment ref="B6" authorId="0" shapeId="0" xr:uid="{579DB796-135D-4EB1-825B-E169E3FC0774}">
      <text>
        <r>
          <rPr>
            <b/>
            <sz val="9"/>
            <color indexed="81"/>
            <rFont val="Tahoma"/>
            <family val="2"/>
          </rPr>
          <t>Tomlinson, Jacob:</t>
        </r>
        <r>
          <rPr>
            <sz val="9"/>
            <color indexed="81"/>
            <rFont val="Tahoma"/>
            <family val="2"/>
          </rPr>
          <t xml:space="preserve">
Enter farm address </t>
        </r>
      </text>
    </comment>
    <comment ref="I6" authorId="0" shapeId="0" xr:uid="{87E4078A-D44E-42DE-9BE9-48699322CCFB}">
      <text>
        <r>
          <rPr>
            <b/>
            <sz val="9"/>
            <color indexed="81"/>
            <rFont val="Tahoma"/>
            <family val="2"/>
          </rPr>
          <t>Tomlinson, Jacob:</t>
        </r>
        <r>
          <rPr>
            <sz val="9"/>
            <color indexed="81"/>
            <rFont val="Tahoma"/>
            <family val="2"/>
          </rPr>
          <t xml:space="preserve">
Primary operatation type such as dairy, beef, feeders, cow/calf pair, sheep, etc. </t>
        </r>
      </text>
    </comment>
    <comment ref="K7" authorId="0" shapeId="0" xr:uid="{24D95B16-5957-4E6A-849B-8FC2C71F17B5}">
      <text>
        <r>
          <rPr>
            <b/>
            <sz val="9"/>
            <color indexed="81"/>
            <rFont val="Tahoma"/>
            <family val="2"/>
          </rPr>
          <t>Tomlinson, Jacob:</t>
        </r>
        <r>
          <rPr>
            <sz val="9"/>
            <color indexed="81"/>
            <rFont val="Tahoma"/>
            <family val="2"/>
          </rPr>
          <t xml:space="preserve">
Enter average grazing period for the farm. PA typical period is 180 days.</t>
        </r>
      </text>
    </comment>
    <comment ref="B21" authorId="0" shapeId="0" xr:uid="{6E6CDFE1-5E58-4486-A06D-2DB2F71B8419}">
      <text>
        <r>
          <rPr>
            <b/>
            <sz val="9"/>
            <color indexed="81"/>
            <rFont val="Tahoma"/>
            <family val="2"/>
          </rPr>
          <t>Tomlinson, Jacob:</t>
        </r>
        <r>
          <rPr>
            <sz val="9"/>
            <color indexed="81"/>
            <rFont val="Tahoma"/>
            <family val="2"/>
          </rPr>
          <t xml:space="preserve">
See Table 2</t>
        </r>
      </text>
    </comment>
    <comment ref="F21" authorId="0" shapeId="0" xr:uid="{61F8E8AF-7125-4F26-8DF7-E49008D0B50A}">
      <text>
        <r>
          <rPr>
            <b/>
            <sz val="9"/>
            <color indexed="81"/>
            <rFont val="Tahoma"/>
            <family val="2"/>
          </rPr>
          <t>Tomlinson, Jacob:</t>
        </r>
        <r>
          <rPr>
            <sz val="9"/>
            <color indexed="81"/>
            <rFont val="Tahoma"/>
            <family val="2"/>
          </rPr>
          <t xml:space="preserve">
See Table 2</t>
        </r>
      </text>
    </comment>
    <comment ref="H21" authorId="0" shapeId="0" xr:uid="{626C85E6-44CE-4524-B45A-EE1DE8519FA4}">
      <text>
        <r>
          <rPr>
            <b/>
            <sz val="9"/>
            <color indexed="81"/>
            <rFont val="Tahoma"/>
            <family val="2"/>
          </rPr>
          <t>Tomlinson, Jacob:</t>
        </r>
        <r>
          <rPr>
            <sz val="9"/>
            <color indexed="81"/>
            <rFont val="Tahoma"/>
            <family val="2"/>
          </rPr>
          <t xml:space="preserve">
See Table 1</t>
        </r>
      </text>
    </comment>
    <comment ref="A22" authorId="0" shapeId="0" xr:uid="{325751C6-5C26-4FEC-ACF8-0CF9E28DF215}">
      <text>
        <r>
          <rPr>
            <b/>
            <sz val="9"/>
            <color indexed="81"/>
            <rFont val="Tahoma"/>
            <family val="2"/>
          </rPr>
          <t>Tomlinson, Jacob:</t>
        </r>
        <r>
          <rPr>
            <sz val="9"/>
            <color indexed="81"/>
            <rFont val="Tahoma"/>
            <family val="2"/>
          </rPr>
          <t xml:space="preserve">
List different animal types</t>
        </r>
      </text>
    </comment>
    <comment ref="A32" authorId="0" shapeId="0" xr:uid="{5943D100-54CB-4B76-8089-76DF9564B60B}">
      <text>
        <r>
          <rPr>
            <b/>
            <sz val="9"/>
            <color indexed="81"/>
            <rFont val="Tahoma"/>
            <family val="2"/>
          </rPr>
          <t>Tomlinson, Jacob:</t>
        </r>
        <r>
          <rPr>
            <sz val="9"/>
            <color indexed="81"/>
            <rFont val="Tahoma"/>
            <family val="2"/>
          </rPr>
          <t xml:space="preserve">
Animal groups, combine if grazed together.</t>
        </r>
      </text>
    </comment>
    <comment ref="F39" authorId="0" shapeId="0" xr:uid="{5EBA03EF-F1A9-4620-BA83-C8F84ACBA294}">
      <text>
        <r>
          <rPr>
            <b/>
            <sz val="9"/>
            <color indexed="81"/>
            <rFont val="Tahoma"/>
            <charset val="1"/>
          </rPr>
          <t>Tomlinson, Jacob:</t>
        </r>
        <r>
          <rPr>
            <sz val="9"/>
            <color indexed="81"/>
            <rFont val="Tahoma"/>
            <charset val="1"/>
          </rPr>
          <t xml:space="preserve">
Use Table 3</t>
        </r>
      </text>
    </comment>
    <comment ref="A40" authorId="0" shapeId="0" xr:uid="{A2264F62-252F-4C0F-AB13-E44EC8F54CE7}">
      <text>
        <r>
          <rPr>
            <b/>
            <sz val="9"/>
            <color indexed="81"/>
            <rFont val="Tahoma"/>
            <family val="2"/>
          </rPr>
          <t>Tomlinson, Jacob:</t>
        </r>
        <r>
          <rPr>
            <sz val="9"/>
            <color indexed="81"/>
            <rFont val="Tahoma"/>
            <family val="2"/>
          </rPr>
          <t xml:space="preserve">
Predominate forage type</t>
        </r>
      </text>
    </comment>
    <comment ref="D49" authorId="0" shapeId="0" xr:uid="{E74A8BA6-A7C1-41CC-A3DA-B48EF61FABAF}">
      <text>
        <r>
          <rPr>
            <b/>
            <sz val="9"/>
            <color indexed="81"/>
            <rFont val="Tahoma"/>
            <charset val="1"/>
          </rPr>
          <t>Tomlinson, Jacob:</t>
        </r>
        <r>
          <rPr>
            <sz val="9"/>
            <color indexed="81"/>
            <rFont val="Tahoma"/>
            <charset val="1"/>
          </rPr>
          <t xml:space="preserve">
Annual grazing period in days for each group.</t>
        </r>
      </text>
    </comment>
    <comment ref="A50" authorId="0" shapeId="0" xr:uid="{0D073920-E8B9-4C4C-B389-AE4EE61DD16C}">
      <text>
        <r>
          <rPr>
            <b/>
            <sz val="9"/>
            <color indexed="81"/>
            <rFont val="Tahoma"/>
            <family val="2"/>
          </rPr>
          <t>Tomlinson, Jacob:</t>
        </r>
        <r>
          <rPr>
            <sz val="9"/>
            <color indexed="81"/>
            <rFont val="Tahoma"/>
            <family val="2"/>
          </rPr>
          <t xml:space="preserve">
Animal groups, combine if grazed together.</t>
        </r>
      </text>
    </comment>
    <comment ref="H57" authorId="0" shapeId="0" xr:uid="{82976184-5D99-4B60-824F-641016E0E8DC}">
      <text>
        <r>
          <rPr>
            <sz val="9"/>
            <color indexed="81"/>
            <rFont val="Tahoma"/>
            <family val="2"/>
          </rPr>
          <t xml:space="preserve">Inches of available forage equales the turn in height minus the removal height. </t>
        </r>
        <r>
          <rPr>
            <sz val="9"/>
            <color indexed="81"/>
            <rFont val="Tahoma"/>
            <charset val="1"/>
          </rPr>
          <t xml:space="preserve">
</t>
        </r>
      </text>
    </comment>
    <comment ref="A58" authorId="0" shapeId="0" xr:uid="{6DD779B8-9AB3-43F4-973D-588C359726F7}">
      <text>
        <r>
          <rPr>
            <b/>
            <sz val="9"/>
            <color indexed="81"/>
            <rFont val="Tahoma"/>
            <family val="2"/>
          </rPr>
          <t>Tomlinson, Jacob:</t>
        </r>
        <r>
          <rPr>
            <sz val="9"/>
            <color indexed="81"/>
            <rFont val="Tahoma"/>
            <family val="2"/>
          </rPr>
          <t xml:space="preserve">
Animal groups, combine if grazed together.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Tomlinson, Jacob</author>
  </authors>
  <commentList>
    <comment ref="A5" authorId="0" shapeId="0" xr:uid="{C8781918-E4FC-4C05-83A4-608D3879EF14}">
      <text>
        <r>
          <rPr>
            <b/>
            <sz val="9"/>
            <color indexed="81"/>
            <rFont val="Tahoma"/>
            <family val="2"/>
          </rPr>
          <t>Tomlinson, Jacob:</t>
        </r>
        <r>
          <rPr>
            <sz val="9"/>
            <color indexed="81"/>
            <rFont val="Tahoma"/>
            <family val="2"/>
          </rPr>
          <t xml:space="preserve">
assume 1 for poor mgt
</t>
        </r>
      </text>
    </comment>
    <comment ref="A11" authorId="0" shapeId="0" xr:uid="{1763AE18-532F-401C-964F-A6D049A1EE0E}">
      <text>
        <r>
          <rPr>
            <b/>
            <sz val="9"/>
            <color indexed="81"/>
            <rFont val="Tahoma"/>
            <family val="2"/>
          </rPr>
          <t>Tomlinson, Jacob:</t>
        </r>
        <r>
          <rPr>
            <sz val="9"/>
            <color indexed="81"/>
            <rFont val="Tahoma"/>
            <family val="2"/>
          </rPr>
          <t xml:space="preserve">
Assume 80lbs for continuous grazing</t>
        </r>
      </text>
    </comment>
    <comment ref="F15" authorId="0" shapeId="0" xr:uid="{FBBA0EDF-7575-40D8-8188-871BA606069C}">
      <text>
        <r>
          <rPr>
            <b/>
            <sz val="9"/>
            <color indexed="81"/>
            <rFont val="Tahoma"/>
            <family val="2"/>
          </rPr>
          <t>Tomlinson, Jacob:</t>
        </r>
        <r>
          <rPr>
            <sz val="9"/>
            <color indexed="81"/>
            <rFont val="Tahoma"/>
            <family val="2"/>
          </rPr>
          <t xml:space="preserve">
Assume 2lbs per day for animal intake per day. </t>
        </r>
      </text>
    </comment>
    <comment ref="H15" authorId="0" shapeId="0" xr:uid="{91C93FCA-C057-4488-A5AB-5C53046905F4}">
      <text>
        <r>
          <rPr>
            <b/>
            <sz val="9"/>
            <color indexed="81"/>
            <rFont val="Tahoma"/>
            <family val="2"/>
          </rPr>
          <t>Tomlinson, Jacob:</t>
        </r>
        <r>
          <rPr>
            <sz val="9"/>
            <color indexed="81"/>
            <rFont val="Tahoma"/>
            <family val="2"/>
          </rPr>
          <t xml:space="preserve">
Not including lactating young.</t>
        </r>
      </text>
    </comment>
  </commentList>
</comments>
</file>

<file path=xl/sharedStrings.xml><?xml version="1.0" encoding="utf-8"?>
<sst xmlns="http://schemas.openxmlformats.org/spreadsheetml/2006/main" count="354" uniqueCount="173">
  <si>
    <t>ACAP Rotational Grazing Management Planning Worksheet</t>
  </si>
  <si>
    <t>Instructions: Enter farm specific information into gray cells. Pay attention to notes listed on cells indicated with red triangle.</t>
  </si>
  <si>
    <t>Landowner Name:</t>
  </si>
  <si>
    <t>Test</t>
  </si>
  <si>
    <t>Date:</t>
  </si>
  <si>
    <t>Farm Location:</t>
  </si>
  <si>
    <t>Type of Operation:</t>
  </si>
  <si>
    <t>Grazing Period (days):</t>
  </si>
  <si>
    <t>Goals and Objectives:</t>
  </si>
  <si>
    <t>Assisted by:</t>
  </si>
  <si>
    <t>STEP 1: Estimate the Forage Demand.</t>
  </si>
  <si>
    <t>TABLE 1 &amp; 2</t>
  </si>
  <si>
    <t xml:space="preserve">The forage demand is the amount of forage dry matter (DM) required to feed a group of livestock for one day. It is calculated by multiplying the average animal weight, %DM intake, and the number of animals. </t>
  </si>
  <si>
    <t>Animal Type</t>
  </si>
  <si>
    <t>Average Weight</t>
  </si>
  <si>
    <t>X</t>
  </si>
  <si>
    <t>% Dry Matter Intake</t>
  </si>
  <si>
    <t>Number Animals</t>
  </si>
  <si>
    <t>=</t>
  </si>
  <si>
    <t>Daily Forage Demand</t>
  </si>
  <si>
    <t>Unadjusted daily forage demand:</t>
  </si>
  <si>
    <t>STEP 2: Adjust Daily Forage Demand as a result of supplemental feed use by deducting the pounds of supplemental feeds from the forage demand.</t>
  </si>
  <si>
    <t>If supplemental forages are provided, they are substituted on a dry matter pound for pound basis. If supplemental grain is fed, the substitution rate is one pound of grain equals .5 pounds of forage.</t>
  </si>
  <si>
    <t xml:space="preserve">Unadjusted daily forage demand </t>
  </si>
  <si>
    <t>-</t>
  </si>
  <si>
    <t>Supplemental feed (lbs DM/day)</t>
  </si>
  <si>
    <t>Adjusted daily forage demand (Lbs DM/day)</t>
  </si>
  <si>
    <t>Total (lbs DM/day)</t>
  </si>
  <si>
    <t>STEP 3: Estimate Average Forage Supply</t>
  </si>
  <si>
    <t>TABLE 3</t>
  </si>
  <si>
    <t xml:space="preserve">This is the amount of forage dry matter that is estimated to be available based on soil productivity and management. Use Table 3 to estimate available lbs DM/ac for the predominate forage type. If hay is made from fields, deduct the amount of forage harvested from the total available DM. </t>
  </si>
  <si>
    <t>Forage Type</t>
  </si>
  <si>
    <t>lbs DM/ac</t>
  </si>
  <si>
    <t># of acres</t>
  </si>
  <si>
    <t>lbs DM available</t>
  </si>
  <si>
    <t>Total DM/ac available</t>
  </si>
  <si>
    <t>STEP 4: Determine Forage and Animal Balance</t>
  </si>
  <si>
    <t>TABLE 4</t>
  </si>
  <si>
    <r>
      <t xml:space="preserve">Determine forage balance by group of animals grazed together. Combine animal types from Step 1 if grazed together. Input utilization rate as function of residency period (see Table 4). To maximize efficiency, use shorter residency periods. </t>
    </r>
    <r>
      <rPr>
        <i/>
        <sz val="11"/>
        <color theme="1"/>
        <rFont val="Aptos Narrow"/>
        <family val="2"/>
        <scheme val="minor"/>
      </rPr>
      <t>If available DM/ac is negative, supplemental feed or additional pasture must be provided for that group.</t>
    </r>
  </si>
  <si>
    <t>Adjusted Daily Forage Demand</t>
  </si>
  <si>
    <t>x</t>
  </si>
  <si>
    <t>Grazing Period</t>
  </si>
  <si>
    <t>lbs DM/ac Seasonal Need</t>
  </si>
  <si>
    <t>Total DM/ac Available</t>
  </si>
  <si>
    <t>Utilization Rate (Table 4)</t>
  </si>
  <si>
    <t xml:space="preserve">Available DM/ac </t>
  </si>
  <si>
    <t>Annual grazing period in days (6mon = 180d)</t>
  </si>
  <si>
    <t>STEP 5: Determine Average Paddock Size</t>
  </si>
  <si>
    <t>TABLE 5</t>
  </si>
  <si>
    <t>Paddock size is based on meeting the forage demand of the livestock for the designated residency period. Separate by animal type from STEP1 unless groups will be grazing together. If grazed together, add adjusted daily demands and enter in group 1.</t>
  </si>
  <si>
    <t>Adjusted Daily Demand</t>
  </si>
  <si>
    <t>Residency Period</t>
  </si>
  <si>
    <t>/</t>
  </si>
  <si>
    <t># DM available per inch (Table 5)</t>
  </si>
  <si>
    <t>Inches of available forage (Table 3)</t>
  </si>
  <si>
    <t xml:space="preserve">Utilization Rate (Table 4) </t>
  </si>
  <si>
    <t>Paddock Size (ac)</t>
  </si>
  <si>
    <t>STEP 6:  Determine the Number of Paddocks</t>
  </si>
  <si>
    <t xml:space="preserve">The number of paddocks needed is determined by dividing the intended amount of rest by the desired residency period and adding 1. The intended amount of rest will vary throughout the year based on growing conditions and grass species. </t>
  </si>
  <si>
    <t>Group 1</t>
  </si>
  <si>
    <t># paddocks needed</t>
  </si>
  <si>
    <t>day rest</t>
  </si>
  <si>
    <t>+1=</t>
  </si>
  <si>
    <t>Group 2</t>
  </si>
  <si>
    <t>Group 3</t>
  </si>
  <si>
    <t>STEP 7:  Estimate the Total Number of Acres Needed</t>
  </si>
  <si>
    <t xml:space="preserve">The total acres needed for each rest period is determined by multiplying the number of paddocks by the average paddock size. The results can be used to assist a landowner with planning how many acres are required for a given rest period. For example, in the spring shorter rest periods will result in less total acres required. </t>
  </si>
  <si>
    <t>Paddock size</t>
  </si>
  <si>
    <t>Total acres needed</t>
  </si>
  <si>
    <t>ac</t>
  </si>
  <si>
    <t>ACAP Continuous Grazing Management Planning Worksheet</t>
  </si>
  <si>
    <t xml:space="preserve">Instructions: If there is only a small amount of pasture available, determine how long the animals can be in the area before the available forage is consumed.  Once it is consumed, the animals must be removed from the area until the forage has regrown. Due to continuously overgrazing the area, the forage production is fixed at 80 lbs of DM/inch with only one inch of available forage per acre as a baseline.  These numbers can only be changed if management improves, removing animals from the area to allow for adequate regrowth to occur.  In this situation, it is common to feed 100% of DM needs in the barn and it is assumed that each animal will consume 2 lbs of forage while turned out.  </t>
  </si>
  <si>
    <t>Step 1</t>
  </si>
  <si>
    <t xml:space="preserve">inches of available forage </t>
  </si>
  <si>
    <t>number ac available in  continuous pasture</t>
  </si>
  <si>
    <t>acre inches available</t>
  </si>
  <si>
    <t>Step 2</t>
  </si>
  <si>
    <t>lbs DM available per acre inch</t>
  </si>
  <si>
    <t>available forage (DM/ac)</t>
  </si>
  <si>
    <t>Step 3</t>
  </si>
  <si>
    <t>Available forage (DM/ac)</t>
  </si>
  <si>
    <t>90% utilization</t>
  </si>
  <si>
    <t xml:space="preserve">lbs DM/day needed </t>
  </si>
  <si>
    <t># animals</t>
  </si>
  <si>
    <t>Days available</t>
  </si>
  <si>
    <t>Table 1. Dry Matter Intake as % Body Weight (BW) per day</t>
  </si>
  <si>
    <r>
      <t xml:space="preserve">Table 3. Suggested PA Grazing Stubble Heights and Typical Yields for Forages in a Grazing System </t>
    </r>
    <r>
      <rPr>
        <sz val="12"/>
        <color theme="1"/>
        <rFont val="Aptos Narrow"/>
        <family val="2"/>
        <scheme val="minor"/>
      </rPr>
      <t>(Adapted from NRCS PA Pasture Planning Tool)</t>
    </r>
  </si>
  <si>
    <t>Percent</t>
  </si>
  <si>
    <t>Beef Animals</t>
  </si>
  <si>
    <t>Ewes - Lactating</t>
  </si>
  <si>
    <t>2.5-4</t>
  </si>
  <si>
    <t>Species</t>
  </si>
  <si>
    <t>Height In Inches</t>
  </si>
  <si>
    <t>Quality Yield* (lbs DM/Ac.)</t>
  </si>
  <si>
    <t>Ewes - Maintenance</t>
  </si>
  <si>
    <t>1.8-2</t>
  </si>
  <si>
    <t>Turn In</t>
  </si>
  <si>
    <t>Removal</t>
  </si>
  <si>
    <t>Good</t>
  </si>
  <si>
    <t>Poor</t>
  </si>
  <si>
    <t>Overgrazed</t>
  </si>
  <si>
    <t>Horses</t>
  </si>
  <si>
    <t>COOL SEASON GRASS</t>
  </si>
  <si>
    <t>Goats - Lactating</t>
  </si>
  <si>
    <t>Kentucky bluegrass</t>
  </si>
  <si>
    <t>4 to 6</t>
  </si>
  <si>
    <t>Goats - Maintenance</t>
  </si>
  <si>
    <t>Smooth bromegrass</t>
  </si>
  <si>
    <t>6 to 8</t>
  </si>
  <si>
    <t>3 to 4</t>
  </si>
  <si>
    <t>Lactating Dairy Cows - Pasture Only</t>
  </si>
  <si>
    <t>Orchardgrass</t>
  </si>
  <si>
    <t>Lactating Dairy Cows - TMR</t>
  </si>
  <si>
    <t>Reed canarygrass</t>
  </si>
  <si>
    <t>8 to 10</t>
  </si>
  <si>
    <t>Dry Cows / Heifers</t>
  </si>
  <si>
    <t>Ryegrass</t>
  </si>
  <si>
    <t>Tall fescue</t>
  </si>
  <si>
    <t>Timothy</t>
  </si>
  <si>
    <t>GRASS LEGUME MIX</t>
  </si>
  <si>
    <r>
      <t>Table 2. Average Weights of Livestock</t>
    </r>
    <r>
      <rPr>
        <sz val="11"/>
        <color theme="1"/>
        <rFont val="Aptos Narrow"/>
        <family val="2"/>
        <scheme val="minor"/>
      </rPr>
      <t xml:space="preserve"> (Adapted from PA Act 38 Supplement 5- Standard Animal Weights)</t>
    </r>
  </si>
  <si>
    <t>Alfalfa / Grass</t>
  </si>
  <si>
    <t>Type</t>
  </si>
  <si>
    <t>Beef</t>
  </si>
  <si>
    <t>Dairy</t>
  </si>
  <si>
    <t>Sheep/Goat</t>
  </si>
  <si>
    <t>Horse</t>
  </si>
  <si>
    <t>Orchardgrass / ladino clover</t>
  </si>
  <si>
    <t xml:space="preserve">6 to 8 </t>
  </si>
  <si>
    <t>Mother w/ Young</t>
  </si>
  <si>
    <t>N/A</t>
  </si>
  <si>
    <t>Birdsfoot trefoil / Grass</t>
  </si>
  <si>
    <t>Mature Female</t>
  </si>
  <si>
    <t>Ryegrass / clover</t>
  </si>
  <si>
    <t>Immature / Feeder</t>
  </si>
  <si>
    <t>Tall fescue / ladino clover</t>
  </si>
  <si>
    <t>Growing</t>
  </si>
  <si>
    <t>Red Clover / Grass</t>
  </si>
  <si>
    <t>4 to 7</t>
  </si>
  <si>
    <t>Young</t>
  </si>
  <si>
    <t>Kentucky bluegrass / white clover</t>
  </si>
  <si>
    <t>Breeding Male</t>
  </si>
  <si>
    <t>LEGUMES</t>
  </si>
  <si>
    <t xml:space="preserve">Alfalfa  </t>
  </si>
  <si>
    <t>Ladino / White clover</t>
  </si>
  <si>
    <t>WARM SEASON GRASS</t>
  </si>
  <si>
    <t>Bermudagrass</t>
  </si>
  <si>
    <t>Switchgrass</t>
  </si>
  <si>
    <t>12 to 18</t>
  </si>
  <si>
    <t>ANNUAL CROPS</t>
  </si>
  <si>
    <t>Small grains</t>
  </si>
  <si>
    <t>Sorghum</t>
  </si>
  <si>
    <t>18 to 30</t>
  </si>
  <si>
    <t>Brassicas (spring seeding)</t>
  </si>
  <si>
    <t>Brassicas (summer seeding)</t>
  </si>
  <si>
    <t>CROP RESIDUES</t>
  </si>
  <si>
    <t>Corn Stover</t>
  </si>
  <si>
    <t>Soybean</t>
  </si>
  <si>
    <t>*Select Poor Quality Yields for soil types with low productivity.  Select Good Quality Yields for soil types with high productivity.  Producer's management should be considered in yield determination as well. Select "overgrazed" yields if documenting 528 for vegetation management of pastures.</t>
  </si>
  <si>
    <r>
      <rPr>
        <b/>
        <sz val="12"/>
        <rFont val="Arial"/>
        <family val="2"/>
      </rPr>
      <t xml:space="preserve">Table 4. Utilization Rate Based
on Length of Paddock
Occupation </t>
    </r>
    <r>
      <rPr>
        <sz val="12"/>
        <rFont val="Arial"/>
        <family val="2"/>
      </rPr>
      <t>(Adapted from NRCS PA Pasture Planning Tool)</t>
    </r>
  </si>
  <si>
    <t>Length of Occupation
(days)</t>
  </si>
  <si>
    <t>Utilization
Rate (%)</t>
  </si>
  <si>
    <t>1 day or less</t>
  </si>
  <si>
    <t>2 -3 days</t>
  </si>
  <si>
    <t>4 days</t>
  </si>
  <si>
    <t>5 days</t>
  </si>
  <si>
    <t>6+ days</t>
  </si>
  <si>
    <t>Continuous Grazing -
Low Stocking Density</t>
  </si>
  <si>
    <t xml:space="preserve">Continuous Grazing - High Stocking Density </t>
  </si>
  <si>
    <r>
      <t xml:space="preserve">Table 5. Estimated Forage Yeild </t>
    </r>
    <r>
      <rPr>
        <sz val="12"/>
        <color theme="1"/>
        <rFont val="Aptos Narrow"/>
        <family val="2"/>
        <scheme val="minor"/>
      </rPr>
      <t>(Adapted from PA NRCS prescribed grazing tables July 2013)</t>
    </r>
  </si>
  <si>
    <t>lbs DM / ac / year</t>
  </si>
  <si>
    <t>Forage yeild / acre inch</t>
  </si>
  <si>
    <t>&lt;3000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</si>
</sst>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19">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2"/>
      <color theme="1"/>
      <name val="Arial"/>
      <family val="2"/>
    </font>
    <font>
      <sz val="16"/>
      <color theme="1"/>
      <name val="Aptos Narrow"/>
      <family val="2"/>
      <scheme val="minor"/>
    </font>
    <font>
      <b/>
      <sz val="14"/>
      <color theme="1"/>
      <name val="Aptos Narrow"/>
      <family val="2"/>
      <scheme val="minor"/>
    </font>
    <font>
      <b/>
      <sz val="12"/>
      <color theme="1"/>
      <name val="Aptos Narrow"/>
      <family val="2"/>
      <scheme val="minor"/>
    </font>
    <font>
      <i/>
      <sz val="11"/>
      <color theme="1"/>
      <name val="Aptos Narrow"/>
      <family val="2"/>
      <scheme val="minor"/>
    </font>
    <font>
      <sz val="12"/>
      <color theme="1"/>
      <name val="Aptos Narrow"/>
      <family val="2"/>
      <scheme val="minor"/>
    </font>
    <font>
      <sz val="12"/>
      <name val="Arial"/>
      <family val="2"/>
    </font>
    <font>
      <b/>
      <sz val="12"/>
      <name val="Arial"/>
      <family val="2"/>
    </font>
    <font>
      <sz val="8"/>
      <name val="Aptos Narrow"/>
      <family val="2"/>
      <scheme val="minor"/>
    </font>
    <font>
      <sz val="9"/>
      <color indexed="81"/>
      <name val="Tahoma"/>
      <family val="2"/>
    </font>
    <font>
      <b/>
      <sz val="9"/>
      <color indexed="81"/>
      <name val="Tahoma"/>
      <family val="2"/>
    </font>
    <font>
      <sz val="11"/>
      <name val="Aptos Narrow"/>
      <family val="2"/>
      <scheme val="minor"/>
    </font>
    <font>
      <sz val="9"/>
      <color indexed="81"/>
      <name val="Tahoma"/>
      <charset val="1"/>
    </font>
    <font>
      <b/>
      <sz val="9"/>
      <color indexed="81"/>
      <name val="Tahoma"/>
      <charset val="1"/>
    </font>
    <font>
      <sz val="11"/>
      <color rgb="FFFF0000"/>
      <name val="Aptos Narrow"/>
      <family val="2"/>
      <scheme val="minor"/>
    </font>
  </fonts>
  <fills count="9">
    <fill>
      <patternFill patternType="none"/>
    </fill>
    <fill>
      <patternFill patternType="gray125"/>
    </fill>
    <fill>
      <patternFill patternType="solid">
        <fgColor theme="4" tint="0.79998168889431442"/>
        <bgColor indexed="65"/>
      </patternFill>
    </fill>
    <fill>
      <patternFill patternType="solid">
        <fgColor theme="9"/>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s>
  <borders count="37">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auto="1"/>
      </left>
      <right style="thin">
        <color auto="1"/>
      </right>
      <top/>
      <bottom style="medium">
        <color auto="1"/>
      </bottom>
      <diagonal/>
    </border>
    <border>
      <left style="thin">
        <color indexed="64"/>
      </left>
      <right/>
      <top style="thin">
        <color indexed="64"/>
      </top>
      <bottom style="thin">
        <color indexed="64"/>
      </bottom>
      <diagonal/>
    </border>
    <border>
      <left/>
      <right style="medium">
        <color auto="1"/>
      </right>
      <top style="medium">
        <color auto="1"/>
      </top>
      <bottom style="medium">
        <color auto="1"/>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auto="1"/>
      </right>
      <top/>
      <bottom style="medium">
        <color auto="1"/>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0" fontId="1" fillId="2" borderId="0" applyNumberFormat="0" applyBorder="0" applyAlignment="0" applyProtection="0"/>
    <xf numFmtId="0" fontId="3" fillId="3" borderId="0" applyNumberFormat="0" applyBorder="0" applyAlignment="0" applyProtection="0"/>
    <xf numFmtId="0" fontId="1" fillId="0" borderId="0"/>
    <xf numFmtId="43" fontId="1" fillId="0" borderId="0" applyFont="0" applyFill="0" applyBorder="0" applyAlignment="0" applyProtection="0"/>
  </cellStyleXfs>
  <cellXfs count="143">
    <xf numFmtId="0" fontId="0" fillId="0" borderId="0" xfId="0"/>
    <xf numFmtId="0" fontId="2" fillId="0" borderId="0" xfId="0" applyFont="1"/>
    <xf numFmtId="0" fontId="0" fillId="0" borderId="0" xfId="0" applyAlignment="1">
      <alignment horizontal="right"/>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horizontal="center"/>
    </xf>
    <xf numFmtId="0" fontId="5" fillId="0" borderId="0" xfId="0" applyFont="1" applyAlignment="1">
      <alignment wrapText="1"/>
    </xf>
    <xf numFmtId="0" fontId="0" fillId="4" borderId="0" xfId="0" applyFill="1"/>
    <xf numFmtId="0" fontId="5" fillId="0" borderId="0" xfId="0" applyFont="1" applyAlignment="1">
      <alignment horizontal="center"/>
    </xf>
    <xf numFmtId="0" fontId="6" fillId="0" borderId="0" xfId="4" applyFont="1"/>
    <xf numFmtId="0" fontId="2" fillId="0" borderId="0" xfId="4" applyFont="1"/>
    <xf numFmtId="0" fontId="1" fillId="0" borderId="0" xfId="4"/>
    <xf numFmtId="0" fontId="2" fillId="4" borderId="4" xfId="4" applyFont="1" applyFill="1" applyBorder="1" applyAlignment="1">
      <alignment horizontal="center" vertical="center"/>
    </xf>
    <xf numFmtId="0" fontId="1" fillId="0" borderId="5" xfId="4" applyBorder="1" applyAlignment="1">
      <alignment horizontal="center" vertical="center"/>
    </xf>
    <xf numFmtId="0" fontId="1" fillId="0" borderId="6" xfId="4" applyBorder="1" applyAlignment="1">
      <alignment horizontal="center" vertical="center"/>
    </xf>
    <xf numFmtId="0" fontId="1" fillId="0" borderId="7" xfId="4" applyBorder="1" applyAlignment="1">
      <alignment horizontal="center" vertical="center"/>
    </xf>
    <xf numFmtId="0" fontId="2" fillId="5" borderId="12" xfId="4" applyFont="1" applyFill="1" applyBorder="1" applyAlignment="1">
      <alignment horizontal="center" vertical="center"/>
    </xf>
    <xf numFmtId="0" fontId="1" fillId="4" borderId="13" xfId="4" applyFill="1" applyBorder="1" applyAlignment="1">
      <alignment horizontal="center" vertical="center"/>
    </xf>
    <xf numFmtId="0" fontId="1" fillId="0" borderId="14" xfId="4" applyBorder="1" applyAlignment="1">
      <alignment horizontal="center" vertical="center"/>
    </xf>
    <xf numFmtId="0" fontId="1" fillId="0" borderId="15" xfId="4" applyBorder="1" applyAlignment="1">
      <alignment horizontal="center" vertical="center"/>
    </xf>
    <xf numFmtId="0" fontId="1" fillId="0" borderId="16" xfId="4" applyBorder="1" applyAlignment="1">
      <alignment horizontal="center" vertical="center"/>
    </xf>
    <xf numFmtId="0" fontId="2" fillId="4" borderId="13" xfId="4" applyFont="1" applyFill="1" applyBorder="1" applyAlignment="1">
      <alignment horizontal="center" vertical="center"/>
    </xf>
    <xf numFmtId="0" fontId="1" fillId="0" borderId="17" xfId="4" applyBorder="1" applyAlignment="1">
      <alignment horizontal="center" vertical="center"/>
    </xf>
    <xf numFmtId="0" fontId="1" fillId="0" borderId="18" xfId="4" applyBorder="1" applyAlignment="1">
      <alignment horizontal="center" vertical="center"/>
    </xf>
    <xf numFmtId="0" fontId="2" fillId="5" borderId="24" xfId="4" applyFont="1" applyFill="1" applyBorder="1" applyAlignment="1">
      <alignment horizontal="center" vertical="center"/>
    </xf>
    <xf numFmtId="0" fontId="1" fillId="4" borderId="20" xfId="4" applyFill="1" applyBorder="1" applyAlignment="1">
      <alignment horizontal="center" vertical="center"/>
    </xf>
    <xf numFmtId="0" fontId="1" fillId="0" borderId="25" xfId="4" applyBorder="1" applyAlignment="1">
      <alignment horizontal="center" vertical="center"/>
    </xf>
    <xf numFmtId="0" fontId="2" fillId="5" borderId="27" xfId="4" applyFont="1" applyFill="1" applyBorder="1" applyAlignment="1">
      <alignment horizontal="center" vertical="center"/>
    </xf>
    <xf numFmtId="0" fontId="1" fillId="4" borderId="26" xfId="4" applyFill="1" applyBorder="1" applyAlignment="1">
      <alignment horizontal="center" vertical="center"/>
    </xf>
    <xf numFmtId="0" fontId="1" fillId="0" borderId="28" xfId="4" applyBorder="1" applyAlignment="1">
      <alignment horizontal="center" vertical="center"/>
    </xf>
    <xf numFmtId="0" fontId="1" fillId="0" borderId="29" xfId="4" applyBorder="1" applyAlignment="1">
      <alignment horizontal="center" vertical="center"/>
    </xf>
    <xf numFmtId="0" fontId="0" fillId="0" borderId="15" xfId="0" applyBorder="1"/>
    <xf numFmtId="0" fontId="2" fillId="4" borderId="26" xfId="4" applyFont="1" applyFill="1" applyBorder="1" applyAlignment="1">
      <alignment horizontal="center" vertical="center"/>
    </xf>
    <xf numFmtId="0" fontId="1" fillId="0" borderId="12" xfId="4" applyBorder="1" applyAlignment="1">
      <alignment horizontal="center" vertical="center"/>
    </xf>
    <xf numFmtId="0" fontId="7" fillId="0" borderId="0" xfId="4" applyFont="1" applyAlignment="1">
      <alignment wrapText="1"/>
    </xf>
    <xf numFmtId="164" fontId="0" fillId="4" borderId="0" xfId="1" applyNumberFormat="1" applyFont="1" applyFill="1"/>
    <xf numFmtId="165" fontId="0" fillId="0" borderId="0" xfId="0" applyNumberFormat="1"/>
    <xf numFmtId="49" fontId="0" fillId="0" borderId="0" xfId="0" applyNumberFormat="1"/>
    <xf numFmtId="1" fontId="0" fillId="0" borderId="0" xfId="0" applyNumberFormat="1"/>
    <xf numFmtId="0" fontId="0" fillId="0" borderId="0" xfId="0" applyAlignment="1">
      <alignment horizontal="left" wrapText="1"/>
    </xf>
    <xf numFmtId="0" fontId="0" fillId="0" borderId="0" xfId="0" applyAlignment="1">
      <alignment horizontal="left"/>
    </xf>
    <xf numFmtId="165" fontId="0" fillId="4" borderId="0" xfId="0" applyNumberFormat="1" applyFill="1"/>
    <xf numFmtId="166" fontId="0" fillId="0" borderId="0" xfId="5" applyNumberFormat="1" applyFont="1"/>
    <xf numFmtId="166" fontId="0" fillId="0" borderId="1" xfId="5" applyNumberFormat="1" applyFont="1" applyBorder="1"/>
    <xf numFmtId="9" fontId="0" fillId="0" borderId="0" xfId="1" applyFont="1" applyFill="1" applyAlignment="1"/>
    <xf numFmtId="0" fontId="0" fillId="4" borderId="0" xfId="0" applyFill="1" applyAlignment="1">
      <alignment wrapText="1"/>
    </xf>
    <xf numFmtId="166" fontId="0" fillId="0" borderId="0" xfId="0" applyNumberFormat="1"/>
    <xf numFmtId="166" fontId="0" fillId="4" borderId="0" xfId="0" applyNumberFormat="1" applyFill="1" applyAlignment="1">
      <alignment wrapText="1"/>
    </xf>
    <xf numFmtId="0" fontId="0" fillId="4" borderId="0" xfId="1" applyNumberFormat="1" applyFont="1" applyFill="1" applyAlignment="1"/>
    <xf numFmtId="1" fontId="0" fillId="0" borderId="0" xfId="0" applyNumberFormat="1" applyAlignment="1">
      <alignment horizontal="center"/>
    </xf>
    <xf numFmtId="166" fontId="0" fillId="0" borderId="0" xfId="0" applyNumberFormat="1" applyAlignment="1">
      <alignment horizontal="center"/>
    </xf>
    <xf numFmtId="43" fontId="0" fillId="0" borderId="0" xfId="0" applyNumberFormat="1"/>
    <xf numFmtId="0" fontId="9" fillId="0" borderId="0" xfId="0" applyFont="1"/>
    <xf numFmtId="1" fontId="0" fillId="0" borderId="0" xfId="0" applyNumberFormat="1" applyAlignment="1">
      <alignment horizontal="right"/>
    </xf>
    <xf numFmtId="166" fontId="0" fillId="0" borderId="0" xfId="5" applyNumberFormat="1" applyFont="1" applyFill="1"/>
    <xf numFmtId="165" fontId="0" fillId="0" borderId="0" xfId="0" applyNumberFormat="1" applyAlignment="1">
      <alignment horizontal="center"/>
    </xf>
    <xf numFmtId="0" fontId="5" fillId="0" borderId="0" xfId="0" applyFont="1" applyAlignment="1">
      <alignment horizontal="center" wrapText="1"/>
    </xf>
    <xf numFmtId="166" fontId="0" fillId="0" borderId="0" xfId="0" applyNumberFormat="1" applyAlignment="1">
      <alignment horizontal="center" wrapText="1"/>
    </xf>
    <xf numFmtId="166" fontId="0" fillId="0" borderId="0" xfId="0" applyNumberFormat="1" applyAlignment="1">
      <alignment wrapText="1"/>
    </xf>
    <xf numFmtId="0" fontId="0" fillId="0" borderId="0" xfId="0" applyAlignment="1">
      <alignment horizontal="left" vertical="top"/>
    </xf>
    <xf numFmtId="0" fontId="2" fillId="0" borderId="0" xfId="0" applyFont="1" applyAlignment="1">
      <alignment horizontal="left"/>
    </xf>
    <xf numFmtId="14" fontId="0" fillId="4" borderId="0" xfId="0" applyNumberFormat="1" applyFill="1"/>
    <xf numFmtId="0" fontId="0" fillId="0" borderId="32" xfId="0" applyBorder="1" applyAlignment="1">
      <alignment wrapText="1"/>
    </xf>
    <xf numFmtId="0" fontId="0" fillId="0" borderId="28" xfId="0" applyBorder="1"/>
    <xf numFmtId="0" fontId="0" fillId="0" borderId="9" xfId="0" applyBorder="1" applyAlignment="1">
      <alignment wrapText="1"/>
    </xf>
    <xf numFmtId="0" fontId="0" fillId="0" borderId="27" xfId="0" applyBorder="1" applyAlignment="1">
      <alignment horizontal="center"/>
    </xf>
    <xf numFmtId="0" fontId="0" fillId="0" borderId="10" xfId="0" applyBorder="1" applyAlignment="1">
      <alignment wrapText="1"/>
    </xf>
    <xf numFmtId="0" fontId="0" fillId="0" borderId="31" xfId="0" applyBorder="1" applyAlignment="1">
      <alignment horizontal="center"/>
    </xf>
    <xf numFmtId="0" fontId="0" fillId="0" borderId="32" xfId="0" applyBorder="1"/>
    <xf numFmtId="0" fontId="0" fillId="0" borderId="28" xfId="0" applyBorder="1" applyAlignment="1">
      <alignment horizontal="center"/>
    </xf>
    <xf numFmtId="0" fontId="0" fillId="0" borderId="9" xfId="0" applyBorder="1"/>
    <xf numFmtId="0" fontId="0" fillId="0" borderId="10" xfId="0" applyBorder="1"/>
    <xf numFmtId="0" fontId="0" fillId="0" borderId="20" xfId="0" applyBorder="1" applyAlignment="1">
      <alignment horizontal="center"/>
    </xf>
    <xf numFmtId="0" fontId="4" fillId="0" borderId="6" xfId="2" applyFont="1" applyFill="1" applyBorder="1" applyAlignment="1"/>
    <xf numFmtId="9" fontId="4" fillId="0" borderId="35" xfId="2" applyNumberFormat="1" applyFont="1" applyFill="1" applyBorder="1" applyAlignment="1">
      <alignment horizontal="center"/>
    </xf>
    <xf numFmtId="0" fontId="10" fillId="0" borderId="6" xfId="0" applyFont="1" applyBorder="1"/>
    <xf numFmtId="9" fontId="10" fillId="0" borderId="35" xfId="0" applyNumberFormat="1" applyFont="1" applyBorder="1" applyAlignment="1">
      <alignment horizontal="center"/>
    </xf>
    <xf numFmtId="0" fontId="10" fillId="0" borderId="6" xfId="0" applyFont="1" applyBorder="1" applyAlignment="1">
      <alignment vertical="center" wrapText="1"/>
    </xf>
    <xf numFmtId="9" fontId="10" fillId="0" borderId="35" xfId="0" applyNumberFormat="1" applyFont="1" applyBorder="1" applyAlignment="1">
      <alignment horizontal="center" vertical="center" wrapText="1"/>
    </xf>
    <xf numFmtId="0" fontId="10" fillId="0" borderId="3" xfId="0" applyFont="1" applyBorder="1" applyAlignment="1">
      <alignment vertical="center" wrapText="1"/>
    </xf>
    <xf numFmtId="9" fontId="10" fillId="0" borderId="36" xfId="0" applyNumberFormat="1" applyFont="1" applyBorder="1" applyAlignment="1">
      <alignment horizontal="center" vertical="center" wrapText="1"/>
    </xf>
    <xf numFmtId="0" fontId="9" fillId="0" borderId="6" xfId="0" applyFont="1" applyBorder="1" applyAlignment="1">
      <alignment horizontal="center" wrapText="1"/>
    </xf>
    <xf numFmtId="0" fontId="9" fillId="0" borderId="35" xfId="0" applyFont="1" applyBorder="1" applyAlignment="1">
      <alignment horizontal="center" wrapText="1"/>
    </xf>
    <xf numFmtId="0" fontId="9" fillId="0" borderId="6" xfId="0" applyFont="1" applyBorder="1" applyAlignment="1">
      <alignment horizontal="center"/>
    </xf>
    <xf numFmtId="0" fontId="9" fillId="0" borderId="35" xfId="0" applyFont="1" applyBorder="1" applyAlignment="1">
      <alignment horizontal="center"/>
    </xf>
    <xf numFmtId="0" fontId="9" fillId="0" borderId="3" xfId="0" applyFont="1" applyBorder="1" applyAlignment="1">
      <alignment horizontal="center"/>
    </xf>
    <xf numFmtId="0" fontId="9" fillId="0" borderId="36" xfId="0" applyFont="1" applyBorder="1" applyAlignment="1">
      <alignment horizontal="center"/>
    </xf>
    <xf numFmtId="0" fontId="0" fillId="0" borderId="5" xfId="4" applyFont="1" applyBorder="1" applyAlignment="1">
      <alignment horizontal="center" vertical="center"/>
    </xf>
    <xf numFmtId="0" fontId="0" fillId="0" borderId="6" xfId="4" applyFont="1" applyBorder="1" applyAlignment="1">
      <alignment horizontal="center" vertical="center"/>
    </xf>
    <xf numFmtId="0" fontId="0" fillId="0" borderId="7" xfId="4" applyFont="1" applyBorder="1" applyAlignment="1">
      <alignment horizontal="center" vertical="center"/>
    </xf>
    <xf numFmtId="0" fontId="0" fillId="6" borderId="0" xfId="0" applyFill="1"/>
    <xf numFmtId="166" fontId="0" fillId="7" borderId="0" xfId="0" applyNumberFormat="1" applyFill="1" applyAlignment="1">
      <alignment wrapText="1"/>
    </xf>
    <xf numFmtId="0" fontId="0" fillId="8" borderId="0" xfId="0" applyFill="1"/>
    <xf numFmtId="165" fontId="0" fillId="8" borderId="0" xfId="0" applyNumberFormat="1" applyFill="1"/>
    <xf numFmtId="0" fontId="18" fillId="0" borderId="0" xfId="0" applyFont="1"/>
    <xf numFmtId="1" fontId="0" fillId="0" borderId="0" xfId="0" applyNumberFormat="1" applyAlignment="1">
      <alignment horizontal="center"/>
    </xf>
    <xf numFmtId="0" fontId="0" fillId="0" borderId="0" xfId="0" applyAlignment="1">
      <alignment horizontal="center" wrapText="1"/>
    </xf>
    <xf numFmtId="0" fontId="0" fillId="4" borderId="0" xfId="0" applyFill="1" applyAlignment="1">
      <alignment horizontal="center" vertical="top"/>
    </xf>
    <xf numFmtId="0" fontId="8" fillId="0" borderId="0" xfId="0" applyFont="1" applyAlignment="1">
      <alignment horizontal="left" wrapText="1"/>
    </xf>
    <xf numFmtId="0" fontId="0" fillId="4" borderId="0" xfId="0" applyFill="1" applyAlignment="1">
      <alignment horizontal="center"/>
    </xf>
    <xf numFmtId="0" fontId="0" fillId="4" borderId="0" xfId="0" applyFill="1" applyAlignment="1">
      <alignment horizontal="left" vertical="top"/>
    </xf>
    <xf numFmtId="0" fontId="0" fillId="4" borderId="0" xfId="1" applyNumberFormat="1" applyFont="1" applyFill="1" applyBorder="1" applyAlignment="1">
      <alignment horizontal="center"/>
    </xf>
    <xf numFmtId="166" fontId="0" fillId="0" borderId="0" xfId="5" applyNumberFormat="1" applyFont="1" applyAlignment="1">
      <alignment horizontal="center"/>
    </xf>
    <xf numFmtId="166" fontId="0" fillId="0" borderId="1" xfId="5" applyNumberFormat="1" applyFont="1" applyBorder="1" applyAlignment="1">
      <alignment horizontal="center"/>
    </xf>
    <xf numFmtId="166" fontId="0" fillId="0" borderId="0" xfId="0" applyNumberFormat="1" applyAlignment="1">
      <alignment horizontal="center"/>
    </xf>
    <xf numFmtId="0" fontId="0" fillId="0" borderId="0" xfId="0" applyAlignment="1">
      <alignment horizontal="left" vertical="top" wrapText="1"/>
    </xf>
    <xf numFmtId="0" fontId="15" fillId="0" borderId="0" xfId="0" applyFont="1" applyAlignment="1">
      <alignment horizontal="left" vertical="top" wrapText="1"/>
    </xf>
    <xf numFmtId="0" fontId="0" fillId="0" borderId="0" xfId="0" applyAlignment="1">
      <alignment horizontal="left" wrapText="1"/>
    </xf>
    <xf numFmtId="0" fontId="2" fillId="0" borderId="0" xfId="0" applyFont="1" applyAlignment="1">
      <alignment horizontal="left" wrapText="1"/>
    </xf>
    <xf numFmtId="0" fontId="0" fillId="0" borderId="0" xfId="0" applyAlignment="1">
      <alignment horizontal="center"/>
    </xf>
    <xf numFmtId="166" fontId="0" fillId="7" borderId="0" xfId="5" applyNumberFormat="1" applyFont="1" applyFill="1" applyAlignment="1">
      <alignment horizontal="center"/>
    </xf>
    <xf numFmtId="0" fontId="8" fillId="0" borderId="0" xfId="0" applyFont="1" applyAlignment="1">
      <alignment horizontal="left" vertical="top" wrapText="1"/>
    </xf>
    <xf numFmtId="0" fontId="7" fillId="0" borderId="0" xfId="4" applyFont="1" applyAlignment="1">
      <alignment horizontal="left" wrapText="1"/>
    </xf>
    <xf numFmtId="0" fontId="2" fillId="0" borderId="8" xfId="0" applyFont="1" applyBorder="1" applyAlignment="1">
      <alignment horizontal="left" wrapText="1"/>
    </xf>
    <xf numFmtId="0" fontId="2" fillId="0" borderId="30" xfId="0" applyFont="1" applyBorder="1" applyAlignment="1">
      <alignment horizontal="left" wrapText="1"/>
    </xf>
    <xf numFmtId="0" fontId="7" fillId="0" borderId="8" xfId="0" applyFont="1" applyBorder="1" applyAlignment="1">
      <alignment horizontal="left" wrapText="1"/>
    </xf>
    <xf numFmtId="0" fontId="7" fillId="0" borderId="30" xfId="0" applyFont="1" applyBorder="1" applyAlignment="1">
      <alignment horizontal="left" wrapText="1"/>
    </xf>
    <xf numFmtId="0" fontId="11" fillId="0" borderId="6" xfId="3" applyFont="1" applyFill="1" applyBorder="1" applyAlignment="1">
      <alignment horizontal="center" wrapText="1"/>
    </xf>
    <xf numFmtId="0" fontId="11" fillId="0" borderId="35" xfId="3" applyFont="1" applyFill="1" applyBorder="1" applyAlignment="1">
      <alignment horizontal="center" wrapText="1"/>
    </xf>
    <xf numFmtId="0" fontId="2" fillId="5" borderId="2" xfId="4" applyFont="1" applyFill="1" applyBorder="1" applyAlignment="1">
      <alignment horizontal="center" vertical="center"/>
    </xf>
    <xf numFmtId="0" fontId="2" fillId="5" borderId="3" xfId="4" applyFont="1" applyFill="1" applyBorder="1" applyAlignment="1">
      <alignment horizontal="center" vertical="center"/>
    </xf>
    <xf numFmtId="0" fontId="2" fillId="5" borderId="11" xfId="4" applyFont="1" applyFill="1" applyBorder="1" applyAlignment="1">
      <alignment horizontal="center" vertical="center"/>
    </xf>
    <xf numFmtId="0" fontId="2" fillId="5" borderId="21" xfId="4" applyFont="1" applyFill="1" applyBorder="1" applyAlignment="1">
      <alignment horizontal="center" vertical="center"/>
    </xf>
    <xf numFmtId="0" fontId="2" fillId="5" borderId="4" xfId="4" applyFont="1" applyFill="1" applyBorder="1" applyAlignment="1">
      <alignment horizontal="center" vertical="center"/>
    </xf>
    <xf numFmtId="0" fontId="2" fillId="5" borderId="13" xfId="4" applyFont="1" applyFill="1" applyBorder="1" applyAlignment="1">
      <alignment horizontal="center" vertical="center"/>
    </xf>
    <xf numFmtId="0" fontId="2" fillId="5" borderId="26" xfId="4" applyFont="1" applyFill="1" applyBorder="1" applyAlignment="1">
      <alignment horizontal="center" vertical="center"/>
    </xf>
    <xf numFmtId="0" fontId="2" fillId="0" borderId="19" xfId="0" applyFont="1" applyBorder="1" applyAlignment="1">
      <alignment horizontal="left" wrapText="1"/>
    </xf>
    <xf numFmtId="0" fontId="7" fillId="0" borderId="33" xfId="4" applyFont="1" applyBorder="1" applyAlignment="1">
      <alignment horizontal="left" wrapText="1"/>
    </xf>
    <xf numFmtId="0" fontId="7" fillId="0" borderId="34" xfId="4" applyFont="1" applyBorder="1" applyAlignment="1">
      <alignment horizontal="left" wrapText="1"/>
    </xf>
    <xf numFmtId="0" fontId="1" fillId="0" borderId="17" xfId="4" applyBorder="1" applyAlignment="1">
      <alignment horizontal="center" vertical="center"/>
    </xf>
    <xf numFmtId="0" fontId="1" fillId="0" borderId="22" xfId="4" applyBorder="1" applyAlignment="1">
      <alignment horizontal="center" vertical="center"/>
    </xf>
    <xf numFmtId="0" fontId="1" fillId="0" borderId="18" xfId="4" applyBorder="1" applyAlignment="1">
      <alignment horizontal="center" vertical="center"/>
    </xf>
    <xf numFmtId="0" fontId="1" fillId="0" borderId="23" xfId="4" applyBorder="1" applyAlignment="1">
      <alignment horizontal="center" vertical="center"/>
    </xf>
    <xf numFmtId="0" fontId="8" fillId="5" borderId="8" xfId="4" applyFont="1" applyFill="1" applyBorder="1" applyAlignment="1">
      <alignment horizontal="center" vertical="center" wrapText="1"/>
    </xf>
    <xf numFmtId="0" fontId="8" fillId="5" borderId="19" xfId="4" applyFont="1" applyFill="1" applyBorder="1" applyAlignment="1">
      <alignment horizontal="center" vertical="center" wrapText="1"/>
    </xf>
    <xf numFmtId="0" fontId="8" fillId="5" borderId="30" xfId="4" applyFont="1" applyFill="1" applyBorder="1" applyAlignment="1">
      <alignment horizontal="center" vertical="center" wrapText="1"/>
    </xf>
    <xf numFmtId="0" fontId="8" fillId="5" borderId="9" xfId="4" applyFont="1" applyFill="1" applyBorder="1" applyAlignment="1">
      <alignment horizontal="center" vertical="center" wrapText="1"/>
    </xf>
    <xf numFmtId="0" fontId="8" fillId="5" borderId="0" xfId="4" applyFont="1" applyFill="1" applyAlignment="1">
      <alignment horizontal="center" vertical="center" wrapText="1"/>
    </xf>
    <xf numFmtId="0" fontId="8" fillId="5" borderId="27" xfId="4" applyFont="1" applyFill="1" applyBorder="1" applyAlignment="1">
      <alignment horizontal="center" vertical="center" wrapText="1"/>
    </xf>
    <xf numFmtId="0" fontId="8" fillId="5" borderId="10" xfId="4" applyFont="1" applyFill="1" applyBorder="1" applyAlignment="1">
      <alignment horizontal="center" vertical="center" wrapText="1"/>
    </xf>
    <xf numFmtId="0" fontId="8" fillId="5" borderId="20" xfId="4" applyFont="1" applyFill="1" applyBorder="1" applyAlignment="1">
      <alignment horizontal="center" vertical="center" wrapText="1"/>
    </xf>
    <xf numFmtId="0" fontId="8" fillId="5" borderId="31" xfId="4" applyFont="1" applyFill="1" applyBorder="1" applyAlignment="1">
      <alignment horizontal="center" vertical="center" wrapText="1"/>
    </xf>
  </cellXfs>
  <cellStyles count="6">
    <cellStyle name="20% - Accent1" xfId="2" builtinId="30"/>
    <cellStyle name="Accent6" xfId="3" builtinId="49"/>
    <cellStyle name="Comma" xfId="5" builtinId="3"/>
    <cellStyle name="Normal" xfId="0" builtinId="0"/>
    <cellStyle name="Normal 8" xfId="4" xr:uid="{570A78A4-957E-4EFF-ACB5-7A1C0C8D8D7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B150-CDC0-4970-AC0D-B91BD77F1E09}">
  <dimension ref="A1:T96"/>
  <sheetViews>
    <sheetView tabSelected="1" zoomScale="82" zoomScaleNormal="115" workbookViewId="0">
      <selection activeCell="B23" sqref="B23:E23"/>
    </sheetView>
  </sheetViews>
  <sheetFormatPr defaultRowHeight="14.45"/>
  <cols>
    <col min="1" max="1" width="3.140625" customWidth="1"/>
    <col min="2" max="2" width="11" customWidth="1"/>
    <col min="3" max="3" width="3.28515625" customWidth="1"/>
    <col min="4" max="4" width="10.7109375" customWidth="1"/>
    <col min="5" max="5" width="4.28515625" customWidth="1"/>
    <col min="6" max="6" width="9.85546875" customWidth="1"/>
    <col min="7" max="7" width="3.42578125" customWidth="1"/>
    <col min="8" max="8" width="12.28515625" bestFit="1" customWidth="1"/>
    <col min="9" max="9" width="4" customWidth="1"/>
    <col min="10" max="10" width="12.42578125" customWidth="1"/>
    <col min="11" max="11" width="3.85546875" customWidth="1"/>
    <col min="12" max="12" width="11.28515625" customWidth="1"/>
    <col min="13" max="13" width="10.140625" bestFit="1" customWidth="1"/>
    <col min="20" max="20" width="14.28515625" customWidth="1"/>
  </cols>
  <sheetData>
    <row r="1" spans="1:12">
      <c r="A1" s="1" t="s">
        <v>0</v>
      </c>
    </row>
    <row r="2" spans="1:12" ht="36" customHeight="1">
      <c r="A2" s="99" t="s">
        <v>1</v>
      </c>
      <c r="B2" s="99"/>
      <c r="C2" s="99"/>
      <c r="D2" s="99"/>
      <c r="E2" s="99"/>
      <c r="F2" s="99"/>
      <c r="G2" s="99"/>
      <c r="H2" s="99"/>
      <c r="I2" s="99"/>
      <c r="J2" s="99"/>
      <c r="K2" s="99"/>
      <c r="L2" s="99"/>
    </row>
    <row r="4" spans="1:12">
      <c r="A4" t="s">
        <v>2</v>
      </c>
      <c r="D4" s="100" t="s">
        <v>3</v>
      </c>
      <c r="E4" s="100"/>
      <c r="F4" s="100"/>
      <c r="G4" s="100"/>
      <c r="H4" s="100"/>
      <c r="I4" s="100"/>
      <c r="K4" s="2" t="s">
        <v>4</v>
      </c>
      <c r="L4" s="62"/>
    </row>
    <row r="6" spans="1:12">
      <c r="A6" t="s">
        <v>5</v>
      </c>
      <c r="C6" s="100"/>
      <c r="D6" s="100"/>
      <c r="E6" s="100"/>
      <c r="F6" s="100"/>
      <c r="I6" s="2" t="s">
        <v>6</v>
      </c>
      <c r="J6" s="100"/>
      <c r="K6" s="100"/>
      <c r="L6" s="100"/>
    </row>
    <row r="7" spans="1:12">
      <c r="C7" s="100"/>
      <c r="D7" s="100"/>
      <c r="E7" s="100"/>
      <c r="F7" s="100"/>
      <c r="K7" s="2" t="s">
        <v>7</v>
      </c>
      <c r="L7" s="8"/>
    </row>
    <row r="8" spans="1:12">
      <c r="I8" s="2"/>
    </row>
    <row r="9" spans="1:12">
      <c r="A9" t="s">
        <v>8</v>
      </c>
    </row>
    <row r="10" spans="1:12">
      <c r="B10" s="101"/>
      <c r="C10" s="101"/>
      <c r="D10" s="101"/>
      <c r="E10" s="101"/>
      <c r="F10" s="101"/>
      <c r="G10" s="101"/>
      <c r="H10" s="101"/>
      <c r="I10" s="101"/>
      <c r="J10" s="101"/>
      <c r="K10" s="101"/>
      <c r="L10" s="101"/>
    </row>
    <row r="11" spans="1:12">
      <c r="B11" s="101"/>
      <c r="C11" s="101"/>
      <c r="D11" s="101"/>
      <c r="E11" s="101"/>
      <c r="F11" s="101"/>
      <c r="G11" s="101"/>
      <c r="H11" s="101"/>
      <c r="I11" s="101"/>
      <c r="J11" s="101"/>
      <c r="K11" s="101"/>
      <c r="L11" s="101"/>
    </row>
    <row r="12" spans="1:12">
      <c r="B12" s="101"/>
      <c r="C12" s="101"/>
      <c r="D12" s="101"/>
      <c r="E12" s="101"/>
      <c r="F12" s="101"/>
      <c r="G12" s="101"/>
      <c r="H12" s="101"/>
      <c r="I12" s="101"/>
      <c r="J12" s="101"/>
      <c r="K12" s="101"/>
      <c r="L12" s="101"/>
    </row>
    <row r="13" spans="1:12">
      <c r="B13" s="101"/>
      <c r="C13" s="101"/>
      <c r="D13" s="101"/>
      <c r="E13" s="101"/>
      <c r="F13" s="101"/>
      <c r="G13" s="101"/>
      <c r="H13" s="101"/>
      <c r="I13" s="101"/>
      <c r="J13" s="101"/>
      <c r="K13" s="101"/>
      <c r="L13" s="101"/>
    </row>
    <row r="14" spans="1:12">
      <c r="B14" s="101"/>
      <c r="C14" s="101"/>
      <c r="D14" s="101"/>
      <c r="E14" s="101"/>
      <c r="F14" s="101"/>
      <c r="G14" s="101"/>
      <c r="H14" s="101"/>
      <c r="I14" s="101"/>
      <c r="J14" s="101"/>
      <c r="K14" s="101"/>
      <c r="L14" s="101"/>
    </row>
    <row r="15" spans="1:12">
      <c r="B15" s="60"/>
      <c r="C15" s="60"/>
      <c r="D15" s="60"/>
      <c r="E15" s="60"/>
      <c r="F15" s="60"/>
      <c r="G15" s="60"/>
      <c r="H15" s="60"/>
      <c r="I15" s="60"/>
      <c r="J15" s="60"/>
      <c r="K15" s="60"/>
      <c r="L15" s="60"/>
    </row>
    <row r="16" spans="1:12">
      <c r="B16" t="s">
        <v>9</v>
      </c>
      <c r="C16" s="98"/>
      <c r="D16" s="98"/>
      <c r="E16" s="98"/>
      <c r="F16" s="98"/>
      <c r="G16" s="98"/>
      <c r="H16" s="98"/>
      <c r="I16" s="60"/>
      <c r="J16" s="60"/>
      <c r="K16" s="60"/>
      <c r="L16" s="60"/>
    </row>
    <row r="18" spans="1:12">
      <c r="A18" s="1" t="s">
        <v>10</v>
      </c>
      <c r="H18" s="91" t="s">
        <v>11</v>
      </c>
    </row>
    <row r="19" spans="1:12" ht="15.75" customHeight="1">
      <c r="A19" s="106" t="s">
        <v>12</v>
      </c>
      <c r="B19" s="106"/>
      <c r="C19" s="106"/>
      <c r="D19" s="106"/>
      <c r="E19" s="106"/>
      <c r="F19" s="106"/>
      <c r="G19" s="106"/>
      <c r="H19" s="106"/>
      <c r="I19" s="106"/>
      <c r="J19" s="106"/>
      <c r="K19" s="106"/>
      <c r="L19" s="106"/>
    </row>
    <row r="20" spans="1:12" ht="17.25" customHeight="1">
      <c r="A20" s="106"/>
      <c r="B20" s="106"/>
      <c r="C20" s="106"/>
      <c r="D20" s="106"/>
      <c r="E20" s="106"/>
      <c r="F20" s="106"/>
      <c r="G20" s="106"/>
      <c r="H20" s="106"/>
      <c r="I20" s="106"/>
      <c r="J20" s="106"/>
      <c r="K20" s="106"/>
      <c r="L20" s="106"/>
    </row>
    <row r="21" spans="1:12" s="3" customFormat="1" ht="30">
      <c r="B21" s="97" t="s">
        <v>13</v>
      </c>
      <c r="C21" s="97"/>
      <c r="D21" s="97"/>
      <c r="E21" s="97"/>
      <c r="F21" s="3" t="s">
        <v>14</v>
      </c>
      <c r="G21" s="4" t="s">
        <v>15</v>
      </c>
      <c r="H21" s="3" t="s">
        <v>16</v>
      </c>
      <c r="I21" s="3" t="s">
        <v>15</v>
      </c>
      <c r="J21" s="3" t="s">
        <v>17</v>
      </c>
      <c r="K21" s="7" t="s">
        <v>18</v>
      </c>
      <c r="L21" s="3" t="s">
        <v>19</v>
      </c>
    </row>
    <row r="22" spans="1:12" ht="21">
      <c r="A22" s="5"/>
      <c r="B22" s="100"/>
      <c r="C22" s="100"/>
      <c r="D22" s="100"/>
      <c r="E22" s="100"/>
      <c r="F22" s="8"/>
      <c r="G22" s="4" t="s">
        <v>15</v>
      </c>
      <c r="H22" s="36"/>
      <c r="I22" s="3" t="s">
        <v>15</v>
      </c>
      <c r="J22" s="8"/>
      <c r="K22" s="7" t="s">
        <v>18</v>
      </c>
      <c r="L22" s="43">
        <f>F22*H22*J22</f>
        <v>0</v>
      </c>
    </row>
    <row r="23" spans="1:12" ht="21">
      <c r="A23" s="5"/>
      <c r="B23" s="100"/>
      <c r="C23" s="100"/>
      <c r="D23" s="100"/>
      <c r="E23" s="100"/>
      <c r="F23" s="8"/>
      <c r="G23" s="4" t="s">
        <v>15</v>
      </c>
      <c r="H23" s="36"/>
      <c r="I23" s="3" t="s">
        <v>15</v>
      </c>
      <c r="J23" s="8"/>
      <c r="K23" s="7" t="s">
        <v>18</v>
      </c>
      <c r="L23" s="43">
        <f t="shared" ref="L23:L24" si="0">F23*H23*J23</f>
        <v>0</v>
      </c>
    </row>
    <row r="24" spans="1:12" ht="21">
      <c r="A24" s="5"/>
      <c r="B24" s="100"/>
      <c r="C24" s="100"/>
      <c r="D24" s="100"/>
      <c r="E24" s="100"/>
      <c r="F24" s="8"/>
      <c r="G24" s="4" t="s">
        <v>15</v>
      </c>
      <c r="H24" s="36"/>
      <c r="I24" s="3" t="s">
        <v>15</v>
      </c>
      <c r="J24" s="8"/>
      <c r="K24" s="7" t="s">
        <v>18</v>
      </c>
      <c r="L24" s="44">
        <f t="shared" si="0"/>
        <v>0</v>
      </c>
    </row>
    <row r="25" spans="1:12">
      <c r="K25" s="2" t="s">
        <v>20</v>
      </c>
      <c r="L25" s="43">
        <f>SUM(L22:L24)</f>
        <v>0</v>
      </c>
    </row>
    <row r="26" spans="1:12">
      <c r="I26" s="2"/>
    </row>
    <row r="28" spans="1:12" ht="31.5" customHeight="1">
      <c r="A28" s="109" t="s">
        <v>21</v>
      </c>
      <c r="B28" s="109"/>
      <c r="C28" s="109"/>
      <c r="D28" s="109"/>
      <c r="E28" s="109"/>
      <c r="F28" s="109"/>
      <c r="G28" s="109"/>
      <c r="H28" s="109"/>
      <c r="I28" s="109"/>
      <c r="J28" s="109"/>
      <c r="K28" s="109"/>
      <c r="L28" s="109"/>
    </row>
    <row r="29" spans="1:12">
      <c r="A29" s="106" t="s">
        <v>22</v>
      </c>
      <c r="B29" s="106"/>
      <c r="C29" s="106"/>
      <c r="D29" s="106"/>
      <c r="E29" s="106"/>
      <c r="F29" s="106"/>
      <c r="G29" s="106"/>
      <c r="H29" s="106"/>
      <c r="I29" s="106"/>
      <c r="J29" s="106"/>
      <c r="K29" s="106"/>
      <c r="L29" s="106"/>
    </row>
    <row r="30" spans="1:12">
      <c r="A30" s="106"/>
      <c r="B30" s="106"/>
      <c r="C30" s="106"/>
      <c r="D30" s="106"/>
      <c r="E30" s="106"/>
      <c r="F30" s="106"/>
      <c r="G30" s="106"/>
      <c r="H30" s="106"/>
      <c r="I30" s="106"/>
      <c r="J30" s="106"/>
      <c r="K30" s="106"/>
      <c r="L30" s="106"/>
    </row>
    <row r="31" spans="1:12" ht="35.25" customHeight="1">
      <c r="B31" s="97" t="s">
        <v>23</v>
      </c>
      <c r="C31" s="97"/>
      <c r="D31" s="97"/>
      <c r="E31" s="9" t="s">
        <v>24</v>
      </c>
      <c r="F31" s="97" t="s">
        <v>25</v>
      </c>
      <c r="G31" s="97"/>
      <c r="H31" s="97"/>
      <c r="I31" s="9" t="s">
        <v>18</v>
      </c>
      <c r="J31" s="97" t="s">
        <v>26</v>
      </c>
      <c r="K31" s="97"/>
      <c r="L31" s="97"/>
    </row>
    <row r="32" spans="1:12" ht="21">
      <c r="A32" s="5">
        <v>1</v>
      </c>
      <c r="B32" s="96">
        <f>L22</f>
        <v>0</v>
      </c>
      <c r="C32" s="96"/>
      <c r="D32" s="96"/>
      <c r="E32" s="9" t="s">
        <v>24</v>
      </c>
      <c r="F32" s="102"/>
      <c r="G32" s="102"/>
      <c r="H32" s="102"/>
      <c r="I32" s="9" t="s">
        <v>18</v>
      </c>
      <c r="J32" s="103">
        <f>B32-F32</f>
        <v>0</v>
      </c>
      <c r="K32" s="103"/>
      <c r="L32" s="103"/>
    </row>
    <row r="33" spans="1:13" ht="21">
      <c r="A33" s="5">
        <v>2</v>
      </c>
      <c r="B33" s="110">
        <f>L23</f>
        <v>0</v>
      </c>
      <c r="C33" s="110"/>
      <c r="D33" s="110"/>
      <c r="E33" s="9" t="s">
        <v>24</v>
      </c>
      <c r="F33" s="102"/>
      <c r="G33" s="102"/>
      <c r="H33" s="102"/>
      <c r="I33" s="9" t="s">
        <v>18</v>
      </c>
      <c r="J33" s="103">
        <f t="shared" ref="J33" si="1">B33-F33</f>
        <v>0</v>
      </c>
      <c r="K33" s="103"/>
      <c r="L33" s="103"/>
    </row>
    <row r="34" spans="1:13" ht="21">
      <c r="A34" s="5">
        <v>3</v>
      </c>
      <c r="B34" s="110">
        <f>L24</f>
        <v>0</v>
      </c>
      <c r="C34" s="110"/>
      <c r="D34" s="110"/>
      <c r="E34" s="9" t="s">
        <v>24</v>
      </c>
      <c r="F34" s="102"/>
      <c r="G34" s="102"/>
      <c r="H34" s="102"/>
      <c r="I34" s="9" t="s">
        <v>18</v>
      </c>
      <c r="J34" s="104">
        <f>B34-F34</f>
        <v>0</v>
      </c>
      <c r="K34" s="104"/>
      <c r="L34" s="104"/>
    </row>
    <row r="35" spans="1:13">
      <c r="I35" s="2" t="s">
        <v>27</v>
      </c>
      <c r="J35" s="105">
        <f>SUM(J32:K34)</f>
        <v>0</v>
      </c>
      <c r="K35" s="105"/>
      <c r="L35" s="105"/>
    </row>
    <row r="37" spans="1:13">
      <c r="A37" s="1" t="s">
        <v>28</v>
      </c>
      <c r="H37" s="91" t="s">
        <v>29</v>
      </c>
    </row>
    <row r="38" spans="1:13" ht="47.25" customHeight="1">
      <c r="A38" s="106" t="s">
        <v>30</v>
      </c>
      <c r="B38" s="106"/>
      <c r="C38" s="106"/>
      <c r="D38" s="106"/>
      <c r="E38" s="106"/>
      <c r="F38" s="106"/>
      <c r="G38" s="106"/>
      <c r="H38" s="106"/>
      <c r="I38" s="106"/>
      <c r="J38" s="106"/>
      <c r="K38" s="106"/>
      <c r="L38" s="106"/>
    </row>
    <row r="39" spans="1:13" ht="21">
      <c r="B39" s="110" t="s">
        <v>31</v>
      </c>
      <c r="C39" s="110"/>
      <c r="D39" s="110"/>
      <c r="E39" s="110"/>
      <c r="F39" t="s">
        <v>32</v>
      </c>
      <c r="G39" s="5" t="s">
        <v>15</v>
      </c>
      <c r="H39" t="s">
        <v>33</v>
      </c>
      <c r="I39" s="9" t="s">
        <v>18</v>
      </c>
      <c r="J39" s="110" t="s">
        <v>34</v>
      </c>
      <c r="K39" s="110"/>
    </row>
    <row r="40" spans="1:13" ht="21">
      <c r="A40" s="5"/>
      <c r="B40" s="100"/>
      <c r="C40" s="100"/>
      <c r="D40" s="100"/>
      <c r="E40" s="100"/>
      <c r="F40" s="8"/>
      <c r="G40" s="5" t="s">
        <v>15</v>
      </c>
      <c r="H40" s="93"/>
      <c r="I40" s="9" t="s">
        <v>18</v>
      </c>
      <c r="J40" s="111">
        <f>F40*H40</f>
        <v>0</v>
      </c>
      <c r="K40" s="111"/>
    </row>
    <row r="41" spans="1:13" ht="21">
      <c r="A41" s="5"/>
      <c r="B41" s="100"/>
      <c r="C41" s="100"/>
      <c r="D41" s="100"/>
      <c r="E41" s="100"/>
      <c r="F41" s="8"/>
      <c r="G41" s="5" t="s">
        <v>15</v>
      </c>
      <c r="H41" s="8"/>
      <c r="I41" s="9" t="s">
        <v>18</v>
      </c>
      <c r="J41" s="103">
        <f t="shared" ref="J41:J43" si="2">F41*H41</f>
        <v>0</v>
      </c>
      <c r="K41" s="103"/>
    </row>
    <row r="42" spans="1:13" ht="21">
      <c r="A42" s="5"/>
      <c r="B42" s="100"/>
      <c r="C42" s="100"/>
      <c r="D42" s="100"/>
      <c r="E42" s="100"/>
      <c r="F42" s="8"/>
      <c r="G42" s="5" t="s">
        <v>15</v>
      </c>
      <c r="H42" s="8"/>
      <c r="I42" s="9" t="s">
        <v>18</v>
      </c>
      <c r="J42" s="103">
        <f t="shared" si="2"/>
        <v>0</v>
      </c>
      <c r="K42" s="103"/>
    </row>
    <row r="43" spans="1:13" ht="21">
      <c r="A43" s="5"/>
      <c r="B43" s="8"/>
      <c r="C43" s="8"/>
      <c r="D43" s="8"/>
      <c r="E43" s="8"/>
      <c r="F43" s="8"/>
      <c r="G43" s="5" t="s">
        <v>15</v>
      </c>
      <c r="H43" s="8"/>
      <c r="I43" s="9" t="s">
        <v>18</v>
      </c>
      <c r="J43" s="103">
        <f t="shared" si="2"/>
        <v>0</v>
      </c>
      <c r="K43" s="103"/>
    </row>
    <row r="44" spans="1:13" ht="14.25" customHeight="1">
      <c r="I44" s="2" t="s">
        <v>35</v>
      </c>
      <c r="J44" s="103">
        <f>SUM(J40:J43)</f>
        <v>0</v>
      </c>
      <c r="K44" s="103"/>
      <c r="L44" s="47"/>
    </row>
    <row r="45" spans="1:13">
      <c r="D45" s="95"/>
      <c r="G45" s="2"/>
      <c r="H45" s="50"/>
      <c r="I45" s="54"/>
      <c r="J45" s="39"/>
      <c r="K45" s="39"/>
      <c r="L45" s="52"/>
      <c r="M45" s="52"/>
    </row>
    <row r="46" spans="1:13">
      <c r="G46" s="2"/>
      <c r="H46" s="5"/>
      <c r="I46" s="5"/>
      <c r="J46" s="5"/>
    </row>
    <row r="47" spans="1:13">
      <c r="A47" s="1" t="s">
        <v>36</v>
      </c>
      <c r="H47" s="91" t="s">
        <v>37</v>
      </c>
    </row>
    <row r="48" spans="1:13" ht="66" customHeight="1">
      <c r="A48" s="106" t="s">
        <v>38</v>
      </c>
      <c r="B48" s="106"/>
      <c r="C48" s="106"/>
      <c r="D48" s="106"/>
      <c r="E48" s="106"/>
      <c r="F48" s="106"/>
      <c r="G48" s="106"/>
      <c r="H48" s="106"/>
      <c r="I48" s="106"/>
      <c r="J48" s="106"/>
      <c r="K48" s="106"/>
      <c r="L48" s="106"/>
    </row>
    <row r="49" spans="1:20" ht="61.5" customHeight="1">
      <c r="B49" s="3" t="s">
        <v>39</v>
      </c>
      <c r="C49" s="9" t="s">
        <v>40</v>
      </c>
      <c r="D49" s="3" t="s">
        <v>41</v>
      </c>
      <c r="E49" s="9" t="s">
        <v>18</v>
      </c>
      <c r="F49" s="3" t="s">
        <v>42</v>
      </c>
      <c r="G49" s="9" t="s">
        <v>24</v>
      </c>
      <c r="H49" s="3" t="s">
        <v>43</v>
      </c>
      <c r="I49" s="9" t="s">
        <v>40</v>
      </c>
      <c r="J49" s="3" t="s">
        <v>44</v>
      </c>
      <c r="K49" s="9" t="s">
        <v>18</v>
      </c>
      <c r="L49" s="3" t="s">
        <v>45</v>
      </c>
    </row>
    <row r="50" spans="1:20" ht="21" customHeight="1">
      <c r="A50">
        <v>1</v>
      </c>
      <c r="B50" s="58">
        <f>$J$32</f>
        <v>0</v>
      </c>
      <c r="C50" s="9" t="s">
        <v>40</v>
      </c>
      <c r="D50" s="46"/>
      <c r="E50" s="9" t="s">
        <v>18</v>
      </c>
      <c r="F50" s="59">
        <f>B50*D50</f>
        <v>0</v>
      </c>
      <c r="G50" s="9" t="s">
        <v>24</v>
      </c>
      <c r="H50" s="92"/>
      <c r="I50" s="9" t="s">
        <v>40</v>
      </c>
      <c r="J50" s="8"/>
      <c r="K50" s="9" t="s">
        <v>18</v>
      </c>
      <c r="L50" s="47">
        <f>(H50*J50)-F50</f>
        <v>0</v>
      </c>
      <c r="N50" s="4"/>
      <c r="P50" s="3"/>
      <c r="Q50" s="9"/>
      <c r="R50" s="3"/>
      <c r="S50" s="9"/>
      <c r="T50" s="3"/>
    </row>
    <row r="51" spans="1:20" ht="21" customHeight="1">
      <c r="A51">
        <v>2</v>
      </c>
      <c r="B51" s="47">
        <f>$J$33</f>
        <v>0</v>
      </c>
      <c r="C51" s="9" t="s">
        <v>40</v>
      </c>
      <c r="D51" s="49"/>
      <c r="E51" s="9" t="s">
        <v>18</v>
      </c>
      <c r="F51" s="59">
        <f>B51*D51</f>
        <v>0</v>
      </c>
      <c r="G51" s="9" t="s">
        <v>24</v>
      </c>
      <c r="H51" s="48"/>
      <c r="I51" s="9" t="s">
        <v>40</v>
      </c>
      <c r="J51" s="8"/>
      <c r="K51" s="9" t="s">
        <v>18</v>
      </c>
      <c r="L51" s="47">
        <f t="shared" ref="L51:L52" si="3">(H51*J51)-F51</f>
        <v>0</v>
      </c>
      <c r="N51" s="5"/>
      <c r="P51" s="45"/>
      <c r="Q51" s="9"/>
      <c r="S51" s="9"/>
      <c r="T51" s="43"/>
    </row>
    <row r="52" spans="1:20" ht="21" customHeight="1">
      <c r="A52">
        <v>3</v>
      </c>
      <c r="B52" s="51">
        <f>$J$34</f>
        <v>0</v>
      </c>
      <c r="C52" s="9" t="s">
        <v>40</v>
      </c>
      <c r="D52" s="8"/>
      <c r="E52" s="9" t="s">
        <v>18</v>
      </c>
      <c r="F52" s="3">
        <f t="shared" ref="F52" si="4">B52*D52</f>
        <v>0</v>
      </c>
      <c r="G52" s="9" t="s">
        <v>24</v>
      </c>
      <c r="H52" s="48"/>
      <c r="I52" s="9" t="s">
        <v>40</v>
      </c>
      <c r="J52" s="8"/>
      <c r="K52" s="9" t="s">
        <v>18</v>
      </c>
      <c r="L52" s="47">
        <f t="shared" si="3"/>
        <v>0</v>
      </c>
      <c r="S52" s="2"/>
      <c r="T52" s="43"/>
    </row>
    <row r="53" spans="1:20" ht="15" customHeight="1">
      <c r="D53" s="95" t="s">
        <v>46</v>
      </c>
      <c r="G53" s="2"/>
    </row>
    <row r="55" spans="1:20">
      <c r="A55" s="1" t="s">
        <v>47</v>
      </c>
      <c r="H55" s="91" t="s">
        <v>48</v>
      </c>
    </row>
    <row r="56" spans="1:20" ht="48" customHeight="1">
      <c r="A56" s="107" t="s">
        <v>49</v>
      </c>
      <c r="B56" s="107"/>
      <c r="C56" s="107"/>
      <c r="D56" s="107"/>
      <c r="E56" s="107"/>
      <c r="F56" s="107"/>
      <c r="G56" s="107"/>
      <c r="H56" s="107"/>
      <c r="I56" s="107"/>
      <c r="J56" s="107"/>
      <c r="K56" s="107"/>
      <c r="L56" s="107"/>
    </row>
    <row r="57" spans="1:20" ht="58.9">
      <c r="B57" s="3" t="s">
        <v>50</v>
      </c>
      <c r="C57" s="9" t="s">
        <v>40</v>
      </c>
      <c r="D57" s="3" t="s">
        <v>51</v>
      </c>
      <c r="E57" s="9" t="s">
        <v>52</v>
      </c>
      <c r="F57" s="3" t="s">
        <v>53</v>
      </c>
      <c r="G57" s="9" t="s">
        <v>40</v>
      </c>
      <c r="H57" s="3" t="s">
        <v>54</v>
      </c>
      <c r="I57" s="9" t="s">
        <v>40</v>
      </c>
      <c r="J57" s="3" t="s">
        <v>55</v>
      </c>
      <c r="K57" s="9" t="s">
        <v>18</v>
      </c>
      <c r="L57" s="3" t="s">
        <v>56</v>
      </c>
    </row>
    <row r="58" spans="1:20" ht="21">
      <c r="A58">
        <v>1</v>
      </c>
      <c r="B58" s="55">
        <f>$J$32</f>
        <v>0</v>
      </c>
      <c r="C58" s="9" t="s">
        <v>40</v>
      </c>
      <c r="D58" s="8"/>
      <c r="E58" s="9" t="s">
        <v>52</v>
      </c>
      <c r="F58" s="8"/>
      <c r="G58" s="9" t="s">
        <v>40</v>
      </c>
      <c r="H58" s="42"/>
      <c r="K58" s="9" t="s">
        <v>18</v>
      </c>
      <c r="L58" s="56" t="e">
        <f>((B58*D58)/(F58*H58*J58))</f>
        <v>#DIV/0!</v>
      </c>
    </row>
    <row r="59" spans="1:20" ht="21">
      <c r="A59">
        <v>2</v>
      </c>
      <c r="B59" s="55">
        <f>$J$33</f>
        <v>0</v>
      </c>
      <c r="C59" s="9" t="s">
        <v>40</v>
      </c>
      <c r="D59" s="8"/>
      <c r="E59" s="9" t="s">
        <v>52</v>
      </c>
      <c r="F59" s="8"/>
      <c r="G59" s="9" t="s">
        <v>40</v>
      </c>
      <c r="H59" s="42"/>
      <c r="J59">
        <f>$J$51</f>
        <v>0</v>
      </c>
      <c r="K59" s="9" t="s">
        <v>18</v>
      </c>
      <c r="L59" s="56" t="e">
        <f t="shared" ref="L59:L60" si="5">((B59*D59)/(F59*H59*J59))</f>
        <v>#DIV/0!</v>
      </c>
    </row>
    <row r="60" spans="1:20" ht="21">
      <c r="A60">
        <v>3</v>
      </c>
      <c r="B60" s="55">
        <f>$J$34</f>
        <v>0</v>
      </c>
      <c r="C60" s="9" t="s">
        <v>40</v>
      </c>
      <c r="D60" s="8"/>
      <c r="E60" s="9" t="s">
        <v>52</v>
      </c>
      <c r="F60" s="8"/>
      <c r="G60" s="9" t="s">
        <v>40</v>
      </c>
      <c r="H60" s="42"/>
      <c r="J60">
        <f>$J$52</f>
        <v>0</v>
      </c>
      <c r="K60" s="9" t="s">
        <v>18</v>
      </c>
      <c r="L60" s="56" t="e">
        <f t="shared" si="5"/>
        <v>#DIV/0!</v>
      </c>
    </row>
    <row r="61" spans="1:20">
      <c r="K61" s="2"/>
      <c r="L61" s="37"/>
    </row>
    <row r="62" spans="1:20">
      <c r="G62" s="2"/>
      <c r="H62" s="37"/>
    </row>
    <row r="63" spans="1:20">
      <c r="A63" s="1" t="s">
        <v>57</v>
      </c>
    </row>
    <row r="64" spans="1:20" ht="45.75" customHeight="1">
      <c r="A64" s="108" t="s">
        <v>58</v>
      </c>
      <c r="B64" s="108"/>
      <c r="C64" s="108"/>
      <c r="D64" s="108"/>
      <c r="E64" s="108"/>
      <c r="F64" s="108"/>
      <c r="G64" s="108"/>
      <c r="H64" s="108"/>
      <c r="I64" s="108"/>
      <c r="J64" s="108"/>
      <c r="K64" s="108"/>
      <c r="L64" s="108"/>
    </row>
    <row r="65" spans="1:13" ht="15" customHeight="1">
      <c r="A65" s="61" t="s">
        <v>59</v>
      </c>
      <c r="B65" s="40"/>
      <c r="C65" s="40"/>
      <c r="D65" s="40"/>
      <c r="E65" s="40"/>
      <c r="F65" s="97" t="s">
        <v>60</v>
      </c>
      <c r="G65" s="97"/>
      <c r="H65" s="97"/>
      <c r="I65" s="40"/>
      <c r="J65" s="40"/>
      <c r="K65" s="40"/>
      <c r="L65" s="40"/>
      <c r="M65" s="40"/>
    </row>
    <row r="66" spans="1:13" ht="15" customHeight="1">
      <c r="A66">
        <v>20</v>
      </c>
      <c r="B66" t="s">
        <v>61</v>
      </c>
      <c r="C66" s="9" t="s">
        <v>52</v>
      </c>
      <c r="D66">
        <f>$D$58</f>
        <v>0</v>
      </c>
      <c r="E66" s="38" t="s">
        <v>62</v>
      </c>
      <c r="F66" s="96" t="e">
        <f>(A66/D66)+1</f>
        <v>#DIV/0!</v>
      </c>
      <c r="G66" s="96"/>
      <c r="H66" s="96"/>
      <c r="J66" s="9"/>
      <c r="L66" s="38"/>
      <c r="M66" s="39"/>
    </row>
    <row r="67" spans="1:13" ht="15" customHeight="1">
      <c r="A67">
        <v>30</v>
      </c>
      <c r="B67" t="s">
        <v>61</v>
      </c>
      <c r="C67" s="9" t="s">
        <v>52</v>
      </c>
      <c r="D67">
        <f t="shared" ref="D67:D68" si="6">$D$58</f>
        <v>0</v>
      </c>
      <c r="E67" s="38" t="s">
        <v>62</v>
      </c>
      <c r="F67" s="96" t="e">
        <f t="shared" ref="F67:F68" si="7">(A67/D67)+1</f>
        <v>#DIV/0!</v>
      </c>
      <c r="G67" s="96"/>
      <c r="H67" s="96"/>
      <c r="J67" s="9"/>
      <c r="L67" s="38"/>
      <c r="M67" s="39"/>
    </row>
    <row r="68" spans="1:13" ht="15" customHeight="1">
      <c r="A68">
        <v>60</v>
      </c>
      <c r="B68" t="s">
        <v>61</v>
      </c>
      <c r="C68" s="9" t="s">
        <v>52</v>
      </c>
      <c r="D68">
        <f t="shared" si="6"/>
        <v>0</v>
      </c>
      <c r="E68" s="38" t="s">
        <v>62</v>
      </c>
      <c r="F68" s="96" t="e">
        <f t="shared" si="7"/>
        <v>#DIV/0!</v>
      </c>
      <c r="G68" s="96"/>
      <c r="H68" s="96"/>
      <c r="J68" s="9"/>
      <c r="L68" s="38"/>
      <c r="M68" s="39"/>
    </row>
    <row r="69" spans="1:13" ht="15" customHeight="1"/>
    <row r="70" spans="1:13" ht="15" customHeight="1">
      <c r="A70" s="61" t="s">
        <v>63</v>
      </c>
      <c r="B70" s="40"/>
      <c r="C70" s="40"/>
      <c r="D70" s="40"/>
      <c r="E70" s="40"/>
      <c r="F70" s="97" t="s">
        <v>60</v>
      </c>
      <c r="G70" s="97"/>
      <c r="H70" s="97"/>
    </row>
    <row r="71" spans="1:13" ht="15" customHeight="1">
      <c r="A71">
        <v>20</v>
      </c>
      <c r="B71" t="s">
        <v>61</v>
      </c>
      <c r="C71" s="9" t="s">
        <v>52</v>
      </c>
      <c r="D71">
        <f>$D$59</f>
        <v>0</v>
      </c>
      <c r="E71" s="38" t="s">
        <v>62</v>
      </c>
      <c r="F71" s="96" t="e">
        <f>(A71/D71)+1</f>
        <v>#DIV/0!</v>
      </c>
      <c r="G71" s="96"/>
      <c r="H71" s="96"/>
    </row>
    <row r="72" spans="1:13" ht="15" customHeight="1">
      <c r="A72">
        <v>30</v>
      </c>
      <c r="B72" t="s">
        <v>61</v>
      </c>
      <c r="C72" s="9" t="s">
        <v>52</v>
      </c>
      <c r="D72">
        <f t="shared" ref="D72:D73" si="8">$D$59</f>
        <v>0</v>
      </c>
      <c r="E72" s="38" t="s">
        <v>62</v>
      </c>
      <c r="F72" s="96" t="e">
        <f t="shared" ref="F72:F73" si="9">(A72/D72)+1</f>
        <v>#DIV/0!</v>
      </c>
      <c r="G72" s="96"/>
      <c r="H72" s="96"/>
    </row>
    <row r="73" spans="1:13" ht="15" customHeight="1">
      <c r="A73">
        <v>60</v>
      </c>
      <c r="B73" t="s">
        <v>61</v>
      </c>
      <c r="C73" s="9" t="s">
        <v>52</v>
      </c>
      <c r="D73">
        <f t="shared" si="8"/>
        <v>0</v>
      </c>
      <c r="E73" s="38" t="s">
        <v>62</v>
      </c>
      <c r="F73" s="96" t="e">
        <f t="shared" si="9"/>
        <v>#DIV/0!</v>
      </c>
      <c r="G73" s="96"/>
      <c r="H73" s="96"/>
    </row>
    <row r="74" spans="1:13" ht="15" customHeight="1"/>
    <row r="75" spans="1:13" ht="15" customHeight="1">
      <c r="A75" s="61" t="s">
        <v>64</v>
      </c>
      <c r="B75" s="40"/>
      <c r="C75" s="40"/>
      <c r="D75" s="40"/>
      <c r="E75" s="40"/>
      <c r="F75" s="97" t="s">
        <v>60</v>
      </c>
      <c r="G75" s="97"/>
      <c r="H75" s="97"/>
    </row>
    <row r="76" spans="1:13" ht="15" customHeight="1">
      <c r="A76">
        <v>20</v>
      </c>
      <c r="B76" t="s">
        <v>61</v>
      </c>
      <c r="C76" s="9" t="s">
        <v>52</v>
      </c>
      <c r="D76">
        <f>$D$60</f>
        <v>0</v>
      </c>
      <c r="E76" s="38" t="s">
        <v>62</v>
      </c>
      <c r="F76" s="96" t="e">
        <f>(A76/D76)+1</f>
        <v>#DIV/0!</v>
      </c>
      <c r="G76" s="96"/>
      <c r="H76" s="96"/>
    </row>
    <row r="77" spans="1:13" ht="15" customHeight="1">
      <c r="A77">
        <v>30</v>
      </c>
      <c r="B77" t="s">
        <v>61</v>
      </c>
      <c r="C77" s="9" t="s">
        <v>52</v>
      </c>
      <c r="D77">
        <f t="shared" ref="D77:D78" si="10">$D$60</f>
        <v>0</v>
      </c>
      <c r="E77" s="38" t="s">
        <v>62</v>
      </c>
      <c r="F77" s="96" t="e">
        <f t="shared" ref="F77:F78" si="11">(A77/D77)+1</f>
        <v>#DIV/0!</v>
      </c>
      <c r="G77" s="96"/>
      <c r="H77" s="96"/>
    </row>
    <row r="78" spans="1:13" ht="15" customHeight="1">
      <c r="A78">
        <v>60</v>
      </c>
      <c r="B78" t="s">
        <v>61</v>
      </c>
      <c r="C78" s="9" t="s">
        <v>52</v>
      </c>
      <c r="D78">
        <f t="shared" si="10"/>
        <v>0</v>
      </c>
      <c r="E78" s="38" t="s">
        <v>62</v>
      </c>
      <c r="F78" s="96" t="e">
        <f t="shared" si="11"/>
        <v>#DIV/0!</v>
      </c>
      <c r="G78" s="96"/>
      <c r="H78" s="96"/>
    </row>
    <row r="81" spans="1:12">
      <c r="A81" s="1" t="s">
        <v>65</v>
      </c>
    </row>
    <row r="82" spans="1:12" ht="66.75" customHeight="1">
      <c r="A82" s="106" t="s">
        <v>66</v>
      </c>
      <c r="B82" s="106"/>
      <c r="C82" s="106"/>
      <c r="D82" s="106"/>
      <c r="E82" s="106"/>
      <c r="F82" s="106"/>
      <c r="G82" s="106"/>
      <c r="H82" s="106"/>
      <c r="I82" s="106"/>
      <c r="J82" s="106"/>
      <c r="K82" s="106"/>
      <c r="L82" s="106"/>
    </row>
    <row r="83" spans="1:12" ht="36" customHeight="1">
      <c r="A83" s="41" t="s">
        <v>59</v>
      </c>
      <c r="B83" s="40"/>
      <c r="C83" s="40"/>
      <c r="D83" s="40" t="s">
        <v>60</v>
      </c>
      <c r="E83" s="9" t="s">
        <v>40</v>
      </c>
      <c r="F83" s="40" t="s">
        <v>67</v>
      </c>
      <c r="G83" s="9" t="s">
        <v>18</v>
      </c>
      <c r="H83" s="40" t="s">
        <v>68</v>
      </c>
      <c r="I83" s="40" t="s">
        <v>69</v>
      </c>
      <c r="J83" s="40"/>
      <c r="K83" s="40"/>
      <c r="L83" s="40"/>
    </row>
    <row r="84" spans="1:12" ht="15" customHeight="1">
      <c r="A84">
        <v>20</v>
      </c>
      <c r="B84" t="s">
        <v>61</v>
      </c>
      <c r="C84" s="9" t="s">
        <v>18</v>
      </c>
      <c r="D84" s="39" t="e">
        <f>F66</f>
        <v>#DIV/0!</v>
      </c>
      <c r="E84" s="9" t="s">
        <v>40</v>
      </c>
      <c r="F84" s="37" t="e">
        <f>$L$58</f>
        <v>#DIV/0!</v>
      </c>
      <c r="G84" s="9" t="s">
        <v>18</v>
      </c>
      <c r="H84" s="94" t="e">
        <f>D84*F84</f>
        <v>#DIV/0!</v>
      </c>
      <c r="I84" t="s">
        <v>69</v>
      </c>
    </row>
    <row r="85" spans="1:12" ht="15" customHeight="1">
      <c r="A85">
        <v>30</v>
      </c>
      <c r="B85" t="s">
        <v>61</v>
      </c>
      <c r="C85" s="9" t="s">
        <v>18</v>
      </c>
      <c r="D85" s="39" t="e">
        <f>F67</f>
        <v>#DIV/0!</v>
      </c>
      <c r="E85" s="9" t="s">
        <v>40</v>
      </c>
      <c r="F85" s="37" t="e">
        <f t="shared" ref="F85:F86" si="12">$L$58</f>
        <v>#DIV/0!</v>
      </c>
      <c r="G85" s="9" t="s">
        <v>18</v>
      </c>
      <c r="H85" s="94" t="e">
        <f t="shared" ref="H85:H86" si="13">D85*F85</f>
        <v>#DIV/0!</v>
      </c>
      <c r="I85" t="s">
        <v>69</v>
      </c>
    </row>
    <row r="86" spans="1:12" ht="15" customHeight="1">
      <c r="A86">
        <v>60</v>
      </c>
      <c r="B86" t="s">
        <v>61</v>
      </c>
      <c r="C86" s="9" t="s">
        <v>18</v>
      </c>
      <c r="D86" s="39" t="e">
        <f>F68</f>
        <v>#DIV/0!</v>
      </c>
      <c r="E86" s="9" t="s">
        <v>40</v>
      </c>
      <c r="F86" s="37" t="e">
        <f t="shared" si="12"/>
        <v>#DIV/0!</v>
      </c>
      <c r="G86" s="9" t="s">
        <v>18</v>
      </c>
      <c r="H86" s="94" t="e">
        <f t="shared" si="13"/>
        <v>#DIV/0!</v>
      </c>
      <c r="I86" t="s">
        <v>69</v>
      </c>
    </row>
    <row r="87" spans="1:12" ht="15" customHeight="1"/>
    <row r="88" spans="1:12" ht="15" customHeight="1">
      <c r="A88" s="41" t="s">
        <v>63</v>
      </c>
      <c r="B88" s="40"/>
      <c r="C88" s="40"/>
      <c r="D88" s="40"/>
      <c r="E88" s="9"/>
      <c r="F88" s="40"/>
      <c r="G88" s="9"/>
      <c r="H88" s="40"/>
      <c r="I88" s="40"/>
    </row>
    <row r="89" spans="1:12" ht="15" customHeight="1">
      <c r="A89">
        <v>20</v>
      </c>
      <c r="B89" t="s">
        <v>61</v>
      </c>
      <c r="C89" s="9" t="s">
        <v>18</v>
      </c>
      <c r="D89" s="39" t="e">
        <f>F71</f>
        <v>#DIV/0!</v>
      </c>
      <c r="E89" s="9" t="s">
        <v>40</v>
      </c>
      <c r="F89" s="37" t="e">
        <f>$L$59</f>
        <v>#DIV/0!</v>
      </c>
      <c r="G89" s="9" t="s">
        <v>18</v>
      </c>
      <c r="H89" s="37" t="e">
        <f>D89*F89</f>
        <v>#DIV/0!</v>
      </c>
      <c r="I89" t="s">
        <v>69</v>
      </c>
    </row>
    <row r="90" spans="1:12" ht="15" customHeight="1">
      <c r="A90">
        <v>30</v>
      </c>
      <c r="B90" t="s">
        <v>61</v>
      </c>
      <c r="C90" s="9" t="s">
        <v>18</v>
      </c>
      <c r="D90" s="39" t="e">
        <f>F72</f>
        <v>#DIV/0!</v>
      </c>
      <c r="E90" s="9" t="s">
        <v>40</v>
      </c>
      <c r="F90" s="37" t="e">
        <f t="shared" ref="F90:F91" si="14">$L$59</f>
        <v>#DIV/0!</v>
      </c>
      <c r="G90" s="9" t="s">
        <v>18</v>
      </c>
      <c r="H90" s="37" t="e">
        <f t="shared" ref="H90:H91" si="15">D90*F90</f>
        <v>#DIV/0!</v>
      </c>
      <c r="I90" t="s">
        <v>69</v>
      </c>
    </row>
    <row r="91" spans="1:12" ht="15" customHeight="1">
      <c r="A91">
        <v>60</v>
      </c>
      <c r="B91" t="s">
        <v>61</v>
      </c>
      <c r="C91" s="9" t="s">
        <v>18</v>
      </c>
      <c r="D91" s="39" t="e">
        <f>F73</f>
        <v>#DIV/0!</v>
      </c>
      <c r="E91" s="9" t="s">
        <v>40</v>
      </c>
      <c r="F91" s="37" t="e">
        <f t="shared" si="14"/>
        <v>#DIV/0!</v>
      </c>
      <c r="G91" s="9" t="s">
        <v>18</v>
      </c>
      <c r="H91" s="37" t="e">
        <f t="shared" si="15"/>
        <v>#DIV/0!</v>
      </c>
      <c r="I91" t="s">
        <v>69</v>
      </c>
    </row>
    <row r="92" spans="1:12" ht="15" customHeight="1"/>
    <row r="93" spans="1:12" ht="15" customHeight="1">
      <c r="A93" s="41" t="s">
        <v>64</v>
      </c>
      <c r="B93" s="40"/>
      <c r="C93" s="40"/>
      <c r="D93" s="40"/>
      <c r="E93" s="9"/>
      <c r="F93" s="40"/>
      <c r="G93" s="9"/>
      <c r="H93" s="40"/>
      <c r="I93" s="40"/>
    </row>
    <row r="94" spans="1:12" ht="15" customHeight="1">
      <c r="A94">
        <v>20</v>
      </c>
      <c r="B94" t="s">
        <v>61</v>
      </c>
      <c r="C94" s="9" t="s">
        <v>18</v>
      </c>
      <c r="D94" s="39" t="e">
        <f>F76</f>
        <v>#DIV/0!</v>
      </c>
      <c r="E94" s="9" t="s">
        <v>40</v>
      </c>
      <c r="F94" s="37" t="e">
        <f>$L$60</f>
        <v>#DIV/0!</v>
      </c>
      <c r="G94" s="9" t="s">
        <v>18</v>
      </c>
      <c r="H94" s="37" t="e">
        <f>D94*F94</f>
        <v>#DIV/0!</v>
      </c>
      <c r="I94" t="s">
        <v>69</v>
      </c>
    </row>
    <row r="95" spans="1:12" ht="15" customHeight="1">
      <c r="A95">
        <v>30</v>
      </c>
      <c r="B95" t="s">
        <v>61</v>
      </c>
      <c r="C95" s="9" t="s">
        <v>18</v>
      </c>
      <c r="D95" s="39" t="e">
        <f>F77</f>
        <v>#DIV/0!</v>
      </c>
      <c r="E95" s="9" t="s">
        <v>40</v>
      </c>
      <c r="F95" s="37" t="e">
        <f t="shared" ref="F95:F96" si="16">$L$60</f>
        <v>#DIV/0!</v>
      </c>
      <c r="G95" s="9" t="s">
        <v>18</v>
      </c>
      <c r="H95" s="37" t="e">
        <f t="shared" ref="H95:H96" si="17">D95*F95</f>
        <v>#DIV/0!</v>
      </c>
      <c r="I95" t="s">
        <v>69</v>
      </c>
    </row>
    <row r="96" spans="1:12" ht="15" customHeight="1">
      <c r="A96">
        <v>60</v>
      </c>
      <c r="B96" t="s">
        <v>61</v>
      </c>
      <c r="C96" s="9" t="s">
        <v>18</v>
      </c>
      <c r="D96" s="39" t="e">
        <f>F78</f>
        <v>#DIV/0!</v>
      </c>
      <c r="E96" s="9" t="s">
        <v>40</v>
      </c>
      <c r="F96" s="37" t="e">
        <f t="shared" si="16"/>
        <v>#DIV/0!</v>
      </c>
      <c r="G96" s="9" t="s">
        <v>18</v>
      </c>
      <c r="H96" s="37" t="e">
        <f t="shared" si="17"/>
        <v>#DIV/0!</v>
      </c>
      <c r="I96" t="s">
        <v>69</v>
      </c>
    </row>
  </sheetData>
  <mergeCells count="54">
    <mergeCell ref="B41:E41"/>
    <mergeCell ref="B42:E42"/>
    <mergeCell ref="J39:K39"/>
    <mergeCell ref="J40:K40"/>
    <mergeCell ref="J41:K41"/>
    <mergeCell ref="J42:K42"/>
    <mergeCell ref="B22:E22"/>
    <mergeCell ref="B23:E23"/>
    <mergeCell ref="B24:E24"/>
    <mergeCell ref="B39:E39"/>
    <mergeCell ref="B40:E40"/>
    <mergeCell ref="A82:L82"/>
    <mergeCell ref="F34:H34"/>
    <mergeCell ref="B31:D31"/>
    <mergeCell ref="B32:D32"/>
    <mergeCell ref="C7:F7"/>
    <mergeCell ref="A48:L48"/>
    <mergeCell ref="A56:L56"/>
    <mergeCell ref="A38:L38"/>
    <mergeCell ref="A64:L64"/>
    <mergeCell ref="A19:L20"/>
    <mergeCell ref="A28:L28"/>
    <mergeCell ref="A29:L30"/>
    <mergeCell ref="J43:K43"/>
    <mergeCell ref="J44:K44"/>
    <mergeCell ref="B33:D33"/>
    <mergeCell ref="B34:D34"/>
    <mergeCell ref="C16:H16"/>
    <mergeCell ref="F65:H65"/>
    <mergeCell ref="A2:L2"/>
    <mergeCell ref="C6:F6"/>
    <mergeCell ref="J6:L6"/>
    <mergeCell ref="D4:I4"/>
    <mergeCell ref="B10:L14"/>
    <mergeCell ref="F31:H31"/>
    <mergeCell ref="F32:H32"/>
    <mergeCell ref="F33:H33"/>
    <mergeCell ref="J31:L31"/>
    <mergeCell ref="J32:L32"/>
    <mergeCell ref="J33:L33"/>
    <mergeCell ref="J34:L34"/>
    <mergeCell ref="J35:L35"/>
    <mergeCell ref="B21:E21"/>
    <mergeCell ref="F66:H66"/>
    <mergeCell ref="F67:H67"/>
    <mergeCell ref="F68:H68"/>
    <mergeCell ref="F71:H71"/>
    <mergeCell ref="F72:H72"/>
    <mergeCell ref="F76:H76"/>
    <mergeCell ref="F77:H77"/>
    <mergeCell ref="F78:H78"/>
    <mergeCell ref="F70:H70"/>
    <mergeCell ref="F75:H75"/>
    <mergeCell ref="F73:H73"/>
  </mergeCells>
  <phoneticPr fontId="12" type="noConversion"/>
  <pageMargins left="0.7" right="0.7" top="0.75" bottom="0.75" header="0.3" footer="0.3"/>
  <pageSetup orientation="portrait"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A421941-B98D-4C7C-A037-BDF64A2B973A}">
          <x14:formula1>
            <xm:f>Tables!$A$2:$A$11</xm:f>
          </x14:formula1>
          <xm:sqref>B22:B24</xm:sqref>
        </x14:dataValidation>
        <x14:dataValidation type="list" allowBlank="1" showInputMessage="1" showErrorMessage="1" xr:uid="{0D3095B4-F13D-49C0-B516-6A2A6F0DCD25}">
          <x14:formula1>
            <xm:f>Tables!$H$6:$H$35</xm:f>
          </x14:formula1>
          <xm:sqref>B40:B43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05BE-8F45-464C-BA54-936D5DE7BB8C}">
  <dimension ref="A1:L16"/>
  <sheetViews>
    <sheetView workbookViewId="0">
      <selection activeCell="O8" sqref="O8"/>
    </sheetView>
  </sheetViews>
  <sheetFormatPr defaultRowHeight="14.45"/>
  <cols>
    <col min="1" max="1" width="3.140625" customWidth="1"/>
    <col min="2" max="2" width="11" customWidth="1"/>
    <col min="3" max="3" width="3.28515625" customWidth="1"/>
    <col min="4" max="4" width="10.7109375" customWidth="1"/>
    <col min="5" max="5" width="4.28515625" customWidth="1"/>
    <col min="6" max="6" width="9.85546875" customWidth="1"/>
    <col min="7" max="7" width="3.42578125" customWidth="1"/>
    <col min="8" max="8" width="12.28515625" bestFit="1" customWidth="1"/>
    <col min="9" max="9" width="4" customWidth="1"/>
    <col min="10" max="10" width="12.42578125" customWidth="1"/>
    <col min="11" max="11" width="3.85546875" customWidth="1"/>
    <col min="12" max="12" width="11.28515625" customWidth="1"/>
  </cols>
  <sheetData>
    <row r="1" spans="1:12">
      <c r="A1" s="1" t="s">
        <v>70</v>
      </c>
    </row>
    <row r="3" spans="1:12" ht="118.5" customHeight="1">
      <c r="A3" s="112" t="s">
        <v>71</v>
      </c>
      <c r="B3" s="112"/>
      <c r="C3" s="112"/>
      <c r="D3" s="112"/>
      <c r="E3" s="112"/>
      <c r="F3" s="112"/>
      <c r="G3" s="112"/>
      <c r="H3" s="112"/>
      <c r="I3" s="112"/>
      <c r="J3" s="112"/>
      <c r="K3" s="112"/>
      <c r="L3" s="112"/>
    </row>
    <row r="4" spans="1:12">
      <c r="A4" s="1" t="s">
        <v>72</v>
      </c>
    </row>
    <row r="5" spans="1:12" ht="76.5" customHeight="1">
      <c r="A5" s="97" t="s">
        <v>73</v>
      </c>
      <c r="B5" s="97"/>
      <c r="C5" s="57" t="s">
        <v>40</v>
      </c>
      <c r="D5" s="3" t="s">
        <v>74</v>
      </c>
      <c r="E5" s="57" t="s">
        <v>18</v>
      </c>
      <c r="F5" s="3" t="s">
        <v>75</v>
      </c>
      <c r="G5" s="3"/>
      <c r="H5" s="3"/>
    </row>
    <row r="6" spans="1:12" ht="21">
      <c r="A6" s="97">
        <v>1</v>
      </c>
      <c r="B6" s="97"/>
      <c r="C6" s="57" t="s">
        <v>40</v>
      </c>
      <c r="D6" s="46"/>
      <c r="E6" s="57" t="s">
        <v>18</v>
      </c>
      <c r="F6" s="3">
        <f>D6*A6</f>
        <v>0</v>
      </c>
      <c r="G6" s="3"/>
      <c r="H6" s="3"/>
    </row>
    <row r="7" spans="1:12">
      <c r="A7" s="4"/>
      <c r="B7" s="4"/>
      <c r="C7" s="3"/>
      <c r="D7" s="3"/>
      <c r="E7" s="3"/>
      <c r="F7" s="3"/>
      <c r="G7" s="3"/>
      <c r="H7" s="3"/>
    </row>
    <row r="9" spans="1:12">
      <c r="A9" s="1" t="s">
        <v>76</v>
      </c>
    </row>
    <row r="10" spans="1:12" ht="44.45">
      <c r="A10" s="97" t="s">
        <v>77</v>
      </c>
      <c r="B10" s="97"/>
      <c r="C10" s="57" t="s">
        <v>40</v>
      </c>
      <c r="D10" s="3" t="s">
        <v>75</v>
      </c>
      <c r="E10" s="57" t="s">
        <v>18</v>
      </c>
      <c r="F10" s="3" t="s">
        <v>78</v>
      </c>
      <c r="G10" s="3"/>
      <c r="H10" s="3"/>
    </row>
    <row r="11" spans="1:12" ht="21">
      <c r="A11" s="97">
        <v>80</v>
      </c>
      <c r="B11" s="97"/>
      <c r="C11" s="57" t="s">
        <v>40</v>
      </c>
      <c r="D11" s="3">
        <f>$F$6</f>
        <v>0</v>
      </c>
      <c r="E11" s="57" t="s">
        <v>18</v>
      </c>
      <c r="F11" s="3">
        <f>A11*D11</f>
        <v>0</v>
      </c>
      <c r="G11" s="3"/>
      <c r="H11" s="3"/>
    </row>
    <row r="12" spans="1:12">
      <c r="A12" s="4"/>
      <c r="B12" s="4"/>
      <c r="C12" s="3"/>
      <c r="D12" s="3"/>
      <c r="E12" s="3"/>
      <c r="F12" s="3"/>
      <c r="G12" s="3"/>
      <c r="H12" s="3"/>
    </row>
    <row r="14" spans="1:12">
      <c r="A14" s="1" t="s">
        <v>79</v>
      </c>
    </row>
    <row r="15" spans="1:12" ht="30">
      <c r="A15" s="97" t="s">
        <v>80</v>
      </c>
      <c r="B15" s="97"/>
      <c r="C15" s="57" t="s">
        <v>40</v>
      </c>
      <c r="D15" s="3" t="s">
        <v>81</v>
      </c>
      <c r="E15" s="57" t="s">
        <v>52</v>
      </c>
      <c r="F15" s="3" t="s">
        <v>82</v>
      </c>
      <c r="G15" s="57" t="s">
        <v>40</v>
      </c>
      <c r="H15" s="3" t="s">
        <v>83</v>
      </c>
      <c r="I15" s="57" t="s">
        <v>18</v>
      </c>
      <c r="J15" s="3" t="s">
        <v>84</v>
      </c>
    </row>
    <row r="16" spans="1:12" ht="21">
      <c r="A16" s="110">
        <f>$F$11</f>
        <v>0</v>
      </c>
      <c r="B16" s="110"/>
      <c r="C16" s="57" t="s">
        <v>40</v>
      </c>
      <c r="D16">
        <v>0.9</v>
      </c>
      <c r="E16" s="57" t="s">
        <v>52</v>
      </c>
      <c r="F16">
        <v>2</v>
      </c>
      <c r="G16" s="57" t="s">
        <v>40</v>
      </c>
      <c r="H16" s="8"/>
      <c r="I16" s="57" t="s">
        <v>18</v>
      </c>
      <c r="J16" t="e">
        <f>((A16*D16)/(F16*H16))</f>
        <v>#DIV/0!</v>
      </c>
    </row>
  </sheetData>
  <mergeCells count="7">
    <mergeCell ref="A16:B16"/>
    <mergeCell ref="A3:L3"/>
    <mergeCell ref="A5:B5"/>
    <mergeCell ref="A10:B10"/>
    <mergeCell ref="A15:B15"/>
    <mergeCell ref="A6:B6"/>
    <mergeCell ref="A11:B1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10D6C-45B7-4446-82EC-E6A6214360BD}">
  <dimension ref="A1:M89"/>
  <sheetViews>
    <sheetView topLeftCell="A41" workbookViewId="0">
      <selection activeCell="A49" sqref="A49:B53"/>
    </sheetView>
  </sheetViews>
  <sheetFormatPr defaultRowHeight="14.45"/>
  <cols>
    <col min="1" max="1" width="25.5703125" customWidth="1"/>
    <col min="2" max="2" width="11.85546875" customWidth="1"/>
    <col min="4" max="4" width="13.85546875" customWidth="1"/>
    <col min="7" max="7" width="10.5703125" customWidth="1"/>
    <col min="8" max="8" width="31.42578125" customWidth="1"/>
    <col min="11" max="11" width="13.28515625" customWidth="1"/>
    <col min="12" max="12" width="13.5703125" customWidth="1"/>
    <col min="13" max="13" width="13.42578125" customWidth="1"/>
    <col min="15" max="15" width="21.28515625" customWidth="1"/>
    <col min="16" max="16" width="13.5703125" customWidth="1"/>
  </cols>
  <sheetData>
    <row r="1" spans="1:13" ht="54.75" customHeight="1">
      <c r="A1" s="114" t="s">
        <v>85</v>
      </c>
      <c r="B1" s="115"/>
      <c r="G1" s="10"/>
      <c r="H1" s="113" t="s">
        <v>86</v>
      </c>
      <c r="I1" s="113"/>
      <c r="J1" s="113"/>
      <c r="K1" s="113"/>
      <c r="L1" s="113"/>
      <c r="M1" s="113"/>
    </row>
    <row r="2" spans="1:13" ht="15.75" customHeight="1">
      <c r="A2" s="63" t="s">
        <v>13</v>
      </c>
      <c r="B2" s="64" t="s">
        <v>87</v>
      </c>
      <c r="G2" s="11"/>
      <c r="H2" s="113"/>
      <c r="I2" s="113"/>
      <c r="J2" s="113"/>
      <c r="K2" s="113"/>
      <c r="L2" s="113"/>
      <c r="M2" s="113"/>
    </row>
    <row r="3" spans="1:13" ht="15.75" customHeight="1" thickBot="1">
      <c r="A3" s="65" t="s">
        <v>88</v>
      </c>
      <c r="B3" s="66">
        <v>2.5</v>
      </c>
      <c r="G3" s="12"/>
      <c r="H3" s="12"/>
      <c r="I3" s="12"/>
      <c r="J3" s="12"/>
      <c r="K3" s="12"/>
      <c r="L3" s="12"/>
      <c r="M3" s="12"/>
    </row>
    <row r="4" spans="1:13" ht="15.75" customHeight="1" thickBot="1">
      <c r="A4" s="65" t="s">
        <v>89</v>
      </c>
      <c r="B4" s="66" t="s">
        <v>90</v>
      </c>
      <c r="G4" s="12"/>
      <c r="H4" s="120" t="s">
        <v>91</v>
      </c>
      <c r="I4" s="122" t="s">
        <v>92</v>
      </c>
      <c r="J4" s="123"/>
      <c r="K4" s="124" t="s">
        <v>93</v>
      </c>
      <c r="L4" s="125"/>
      <c r="M4" s="126"/>
    </row>
    <row r="5" spans="1:13" ht="15.75" customHeight="1" thickBot="1">
      <c r="A5" s="65" t="s">
        <v>94</v>
      </c>
      <c r="B5" s="66" t="s">
        <v>95</v>
      </c>
      <c r="G5" s="12"/>
      <c r="H5" s="121"/>
      <c r="I5" s="17" t="s">
        <v>96</v>
      </c>
      <c r="J5" s="17" t="s">
        <v>97</v>
      </c>
      <c r="K5" s="25" t="s">
        <v>98</v>
      </c>
      <c r="L5" s="25" t="s">
        <v>99</v>
      </c>
      <c r="M5" s="28" t="s">
        <v>100</v>
      </c>
    </row>
    <row r="6" spans="1:13" ht="15.75" customHeight="1" thickBot="1">
      <c r="A6" s="65" t="s">
        <v>101</v>
      </c>
      <c r="B6" s="66">
        <v>2</v>
      </c>
      <c r="G6" s="12"/>
      <c r="H6" s="13" t="s">
        <v>102</v>
      </c>
      <c r="I6" s="18"/>
      <c r="J6" s="18"/>
      <c r="K6" s="18"/>
      <c r="L6" s="26"/>
      <c r="M6" s="29"/>
    </row>
    <row r="7" spans="1:13" ht="15" customHeight="1">
      <c r="A7" s="65" t="s">
        <v>103</v>
      </c>
      <c r="B7" s="66">
        <v>5</v>
      </c>
      <c r="G7" s="12"/>
      <c r="H7" s="14" t="s">
        <v>104</v>
      </c>
      <c r="I7" s="19" t="s">
        <v>105</v>
      </c>
      <c r="J7" s="19">
        <v>3</v>
      </c>
      <c r="K7" s="19">
        <v>4500</v>
      </c>
      <c r="L7" s="19">
        <v>2000</v>
      </c>
      <c r="M7" s="19">
        <v>1000</v>
      </c>
    </row>
    <row r="8" spans="1:13">
      <c r="A8" s="65" t="s">
        <v>106</v>
      </c>
      <c r="B8" s="66" t="s">
        <v>95</v>
      </c>
      <c r="G8" s="12"/>
      <c r="H8" s="15" t="s">
        <v>107</v>
      </c>
      <c r="I8" s="20" t="s">
        <v>108</v>
      </c>
      <c r="J8" s="20" t="s">
        <v>109</v>
      </c>
      <c r="K8" s="20">
        <v>6500</v>
      </c>
      <c r="L8" s="20">
        <v>3000</v>
      </c>
      <c r="M8" s="20">
        <v>1500</v>
      </c>
    </row>
    <row r="9" spans="1:13" ht="28.9">
      <c r="A9" s="65" t="s">
        <v>110</v>
      </c>
      <c r="B9" s="66">
        <v>3</v>
      </c>
      <c r="G9" s="12"/>
      <c r="H9" s="15" t="s">
        <v>111</v>
      </c>
      <c r="I9" s="20" t="s">
        <v>108</v>
      </c>
      <c r="J9" s="20" t="s">
        <v>109</v>
      </c>
      <c r="K9" s="20">
        <v>8000</v>
      </c>
      <c r="L9" s="20">
        <v>3000</v>
      </c>
      <c r="M9" s="20">
        <v>1500</v>
      </c>
    </row>
    <row r="10" spans="1:13">
      <c r="A10" s="65" t="s">
        <v>112</v>
      </c>
      <c r="B10" s="66">
        <v>4</v>
      </c>
      <c r="G10" s="12"/>
      <c r="H10" s="15" t="s">
        <v>113</v>
      </c>
      <c r="I10" s="20" t="s">
        <v>114</v>
      </c>
      <c r="J10" s="20" t="s">
        <v>109</v>
      </c>
      <c r="K10" s="20">
        <v>8000</v>
      </c>
      <c r="L10" s="20">
        <v>3000</v>
      </c>
      <c r="M10" s="20">
        <v>1500</v>
      </c>
    </row>
    <row r="11" spans="1:13" ht="15" thickBot="1">
      <c r="A11" s="67" t="s">
        <v>115</v>
      </c>
      <c r="B11" s="68">
        <v>2.4</v>
      </c>
      <c r="G11" s="12"/>
      <c r="H11" s="15" t="s">
        <v>116</v>
      </c>
      <c r="I11" s="20">
        <v>6</v>
      </c>
      <c r="J11" s="20" t="s">
        <v>109</v>
      </c>
      <c r="K11" s="20">
        <v>7500</v>
      </c>
      <c r="L11" s="20">
        <v>4000</v>
      </c>
      <c r="M11" s="20">
        <v>2000</v>
      </c>
    </row>
    <row r="12" spans="1:13">
      <c r="G12" s="12"/>
      <c r="H12" s="15" t="s">
        <v>117</v>
      </c>
      <c r="I12" s="20" t="s">
        <v>108</v>
      </c>
      <c r="J12" s="20" t="s">
        <v>109</v>
      </c>
      <c r="K12" s="20">
        <v>7000</v>
      </c>
      <c r="L12" s="20">
        <v>3500</v>
      </c>
      <c r="M12" s="20">
        <v>1750</v>
      </c>
    </row>
    <row r="13" spans="1:13" ht="15.75" customHeight="1" thickBot="1">
      <c r="G13" s="12"/>
      <c r="H13" s="16" t="s">
        <v>118</v>
      </c>
      <c r="I13" s="21">
        <v>8</v>
      </c>
      <c r="J13" s="21">
        <v>4</v>
      </c>
      <c r="K13" s="21">
        <v>6500</v>
      </c>
      <c r="L13" s="21">
        <v>3000</v>
      </c>
      <c r="M13" s="21">
        <v>1500</v>
      </c>
    </row>
    <row r="14" spans="1:13" ht="15.75" customHeight="1" thickBot="1">
      <c r="G14" s="12"/>
      <c r="H14" s="13" t="s">
        <v>119</v>
      </c>
      <c r="I14" s="18"/>
      <c r="J14" s="18"/>
      <c r="K14" s="18"/>
      <c r="L14" s="18"/>
      <c r="M14" s="29"/>
    </row>
    <row r="15" spans="1:13" ht="36.75" customHeight="1">
      <c r="A15" s="114" t="s">
        <v>120</v>
      </c>
      <c r="B15" s="127"/>
      <c r="C15" s="127"/>
      <c r="D15" s="127"/>
      <c r="E15" s="115"/>
      <c r="G15" s="12"/>
      <c r="H15" s="88" t="s">
        <v>121</v>
      </c>
      <c r="I15" s="19" t="s">
        <v>108</v>
      </c>
      <c r="J15" s="19" t="s">
        <v>109</v>
      </c>
      <c r="K15" s="19">
        <v>10000</v>
      </c>
      <c r="L15" s="19">
        <v>4500</v>
      </c>
      <c r="M15" s="19">
        <v>2250</v>
      </c>
    </row>
    <row r="16" spans="1:13">
      <c r="A16" s="69" t="s">
        <v>122</v>
      </c>
      <c r="B16" s="6" t="s">
        <v>123</v>
      </c>
      <c r="C16" s="6" t="s">
        <v>124</v>
      </c>
      <c r="D16" s="6" t="s">
        <v>125</v>
      </c>
      <c r="E16" s="70" t="s">
        <v>126</v>
      </c>
      <c r="G16" s="12"/>
      <c r="H16" s="89" t="s">
        <v>127</v>
      </c>
      <c r="I16" s="20" t="s">
        <v>128</v>
      </c>
      <c r="J16" s="20" t="s">
        <v>109</v>
      </c>
      <c r="K16" s="20">
        <v>6500</v>
      </c>
      <c r="L16" s="20">
        <v>3000</v>
      </c>
      <c r="M16" s="20">
        <v>1500</v>
      </c>
    </row>
    <row r="17" spans="1:13">
      <c r="A17" s="71" t="s">
        <v>129</v>
      </c>
      <c r="B17" s="5">
        <v>1400</v>
      </c>
      <c r="C17" s="5" t="s">
        <v>130</v>
      </c>
      <c r="D17" s="5">
        <v>225</v>
      </c>
      <c r="E17" s="66">
        <v>1200</v>
      </c>
      <c r="H17" s="15" t="s">
        <v>131</v>
      </c>
      <c r="I17" s="20">
        <v>6</v>
      </c>
      <c r="J17" s="20" t="s">
        <v>109</v>
      </c>
      <c r="K17" s="20">
        <v>8500</v>
      </c>
      <c r="L17" s="20">
        <v>3500</v>
      </c>
      <c r="M17" s="20">
        <v>1750</v>
      </c>
    </row>
    <row r="18" spans="1:13">
      <c r="A18" s="71" t="s">
        <v>132</v>
      </c>
      <c r="B18" s="5">
        <v>1100</v>
      </c>
      <c r="C18" s="5">
        <v>1400</v>
      </c>
      <c r="D18" s="5">
        <v>175</v>
      </c>
      <c r="E18" s="66">
        <v>1000</v>
      </c>
      <c r="H18" s="89" t="s">
        <v>133</v>
      </c>
      <c r="I18" s="20">
        <v>6</v>
      </c>
      <c r="J18" s="20">
        <v>3</v>
      </c>
      <c r="K18" s="20">
        <v>6000</v>
      </c>
      <c r="L18" s="20">
        <v>2750</v>
      </c>
      <c r="M18" s="20">
        <v>1375</v>
      </c>
    </row>
    <row r="19" spans="1:13">
      <c r="A19" s="71" t="s">
        <v>134</v>
      </c>
      <c r="B19" s="5">
        <v>950</v>
      </c>
      <c r="C19" s="5">
        <v>950</v>
      </c>
      <c r="D19" s="5">
        <v>150</v>
      </c>
      <c r="E19" s="66">
        <v>850</v>
      </c>
      <c r="H19" s="89" t="s">
        <v>135</v>
      </c>
      <c r="I19" s="20" t="s">
        <v>108</v>
      </c>
      <c r="J19" s="20" t="s">
        <v>109</v>
      </c>
      <c r="K19" s="20">
        <v>6000</v>
      </c>
      <c r="L19" s="20">
        <v>3000</v>
      </c>
      <c r="M19" s="20">
        <v>1500</v>
      </c>
    </row>
    <row r="20" spans="1:13">
      <c r="A20" s="71" t="s">
        <v>136</v>
      </c>
      <c r="B20" s="5">
        <v>650</v>
      </c>
      <c r="C20" s="5">
        <v>750</v>
      </c>
      <c r="D20" s="5">
        <v>75</v>
      </c>
      <c r="E20" s="66">
        <v>500</v>
      </c>
      <c r="H20" s="15" t="s">
        <v>137</v>
      </c>
      <c r="I20" s="20" t="s">
        <v>138</v>
      </c>
      <c r="J20" s="20" t="s">
        <v>109</v>
      </c>
      <c r="K20" s="20">
        <v>9000</v>
      </c>
      <c r="L20" s="20">
        <v>6000</v>
      </c>
      <c r="M20" s="20">
        <v>3000</v>
      </c>
    </row>
    <row r="21" spans="1:13" ht="15" thickBot="1">
      <c r="A21" s="71" t="s">
        <v>139</v>
      </c>
      <c r="B21" s="5">
        <v>300</v>
      </c>
      <c r="C21" s="5">
        <v>375</v>
      </c>
      <c r="D21" s="5">
        <v>50</v>
      </c>
      <c r="E21" s="66">
        <v>200</v>
      </c>
      <c r="H21" s="90" t="s">
        <v>140</v>
      </c>
      <c r="I21" s="21" t="s">
        <v>105</v>
      </c>
      <c r="J21" s="21">
        <v>3</v>
      </c>
      <c r="K21" s="21">
        <v>3500</v>
      </c>
      <c r="L21" s="21">
        <v>1500</v>
      </c>
      <c r="M21" s="21">
        <v>750</v>
      </c>
    </row>
    <row r="22" spans="1:13" ht="15" thickBot="1">
      <c r="A22" s="72" t="s">
        <v>141</v>
      </c>
      <c r="B22" s="73">
        <v>1500</v>
      </c>
      <c r="C22" s="73">
        <v>2000</v>
      </c>
      <c r="D22" s="73">
        <v>300</v>
      </c>
      <c r="E22" s="68">
        <v>1100</v>
      </c>
      <c r="H22" s="13" t="s">
        <v>142</v>
      </c>
      <c r="I22" s="18"/>
      <c r="J22" s="18"/>
      <c r="K22" s="18"/>
      <c r="L22" s="18"/>
      <c r="M22" s="29"/>
    </row>
    <row r="23" spans="1:13">
      <c r="H23" s="14" t="s">
        <v>143</v>
      </c>
      <c r="I23" s="19">
        <v>6</v>
      </c>
      <c r="J23" s="19" t="s">
        <v>109</v>
      </c>
      <c r="K23" s="19">
        <v>8000</v>
      </c>
      <c r="L23" s="19">
        <v>4000</v>
      </c>
      <c r="M23" s="30">
        <v>2000</v>
      </c>
    </row>
    <row r="24" spans="1:13" ht="15" thickBot="1">
      <c r="H24" s="16" t="s">
        <v>144</v>
      </c>
      <c r="I24" s="21" t="s">
        <v>108</v>
      </c>
      <c r="J24" s="21">
        <v>3</v>
      </c>
      <c r="K24" s="21">
        <v>2500</v>
      </c>
      <c r="L24" s="21">
        <v>1000</v>
      </c>
      <c r="M24" s="31">
        <v>500</v>
      </c>
    </row>
    <row r="25" spans="1:13" ht="15" thickBot="1">
      <c r="H25" s="13" t="s">
        <v>145</v>
      </c>
      <c r="I25" s="18"/>
      <c r="J25" s="18"/>
      <c r="K25" s="18"/>
      <c r="L25" s="18"/>
      <c r="M25" s="29"/>
    </row>
    <row r="26" spans="1:13" ht="15.75" customHeight="1">
      <c r="A26" s="109"/>
      <c r="B26" s="109"/>
      <c r="H26" s="14" t="s">
        <v>146</v>
      </c>
      <c r="I26" s="19">
        <v>4</v>
      </c>
      <c r="J26" s="19">
        <v>3</v>
      </c>
      <c r="K26" s="19">
        <v>5000</v>
      </c>
      <c r="L26" s="23">
        <v>2500</v>
      </c>
      <c r="M26" s="32"/>
    </row>
    <row r="27" spans="1:13" ht="15" thickBot="1">
      <c r="A27" s="3"/>
      <c r="B27" s="3"/>
      <c r="H27" s="16" t="s">
        <v>147</v>
      </c>
      <c r="I27" s="21" t="s">
        <v>148</v>
      </c>
      <c r="J27" s="21" t="s">
        <v>108</v>
      </c>
      <c r="K27" s="21">
        <v>9000</v>
      </c>
      <c r="L27" s="24">
        <v>6000</v>
      </c>
      <c r="M27" s="32"/>
    </row>
    <row r="28" spans="1:13" ht="15" thickBot="1">
      <c r="H28" s="13" t="s">
        <v>149</v>
      </c>
      <c r="I28" s="22"/>
      <c r="J28" s="22"/>
      <c r="K28" s="22"/>
      <c r="L28" s="22"/>
      <c r="M28" s="33"/>
    </row>
    <row r="29" spans="1:13">
      <c r="H29" s="14" t="s">
        <v>150</v>
      </c>
      <c r="I29" s="19" t="s">
        <v>105</v>
      </c>
      <c r="J29" s="19">
        <v>3</v>
      </c>
      <c r="K29" s="19">
        <v>3500</v>
      </c>
      <c r="L29" s="23">
        <v>1500</v>
      </c>
      <c r="M29" s="32"/>
    </row>
    <row r="30" spans="1:13">
      <c r="H30" s="15" t="s">
        <v>151</v>
      </c>
      <c r="I30" s="20" t="s">
        <v>152</v>
      </c>
      <c r="J30" s="20">
        <v>10</v>
      </c>
      <c r="K30" s="20">
        <v>10000</v>
      </c>
      <c r="L30" s="27">
        <v>5000</v>
      </c>
      <c r="M30" s="32"/>
    </row>
    <row r="31" spans="1:13">
      <c r="H31" s="15" t="s">
        <v>153</v>
      </c>
      <c r="I31" s="20" t="s">
        <v>148</v>
      </c>
      <c r="J31" s="20">
        <v>6</v>
      </c>
      <c r="K31" s="20">
        <v>10000</v>
      </c>
      <c r="L31" s="27">
        <v>5000</v>
      </c>
      <c r="M31" s="32"/>
    </row>
    <row r="32" spans="1:13" ht="15" thickBot="1">
      <c r="H32" s="16" t="s">
        <v>154</v>
      </c>
      <c r="I32" s="21" t="s">
        <v>148</v>
      </c>
      <c r="J32" s="21">
        <v>6</v>
      </c>
      <c r="K32" s="21">
        <v>9000</v>
      </c>
      <c r="L32" s="24">
        <v>4000</v>
      </c>
      <c r="M32" s="32"/>
    </row>
    <row r="33" spans="1:13" ht="15" thickBot="1">
      <c r="H33" s="13" t="s">
        <v>155</v>
      </c>
      <c r="I33" s="22"/>
      <c r="J33" s="22"/>
      <c r="K33" s="22"/>
      <c r="L33" s="22"/>
      <c r="M33" s="33"/>
    </row>
    <row r="34" spans="1:13">
      <c r="H34" s="14" t="s">
        <v>156</v>
      </c>
      <c r="I34" s="130" t="s">
        <v>130</v>
      </c>
      <c r="J34" s="131"/>
      <c r="K34" s="19">
        <v>6000</v>
      </c>
      <c r="L34" s="23">
        <v>3000</v>
      </c>
      <c r="M34" s="32"/>
    </row>
    <row r="35" spans="1:13" ht="15" thickBot="1">
      <c r="H35" s="16" t="s">
        <v>157</v>
      </c>
      <c r="I35" s="132" t="s">
        <v>130</v>
      </c>
      <c r="J35" s="133"/>
      <c r="K35" s="21">
        <v>2000</v>
      </c>
      <c r="L35" s="21">
        <v>1000</v>
      </c>
      <c r="M35" s="34"/>
    </row>
    <row r="36" spans="1:13" ht="15" customHeight="1">
      <c r="H36" s="134" t="s">
        <v>158</v>
      </c>
      <c r="I36" s="135"/>
      <c r="J36" s="135"/>
      <c r="K36" s="135"/>
      <c r="L36" s="135"/>
      <c r="M36" s="136"/>
    </row>
    <row r="37" spans="1:13">
      <c r="H37" s="137"/>
      <c r="I37" s="138"/>
      <c r="J37" s="138"/>
      <c r="K37" s="138"/>
      <c r="L37" s="138"/>
      <c r="M37" s="139"/>
    </row>
    <row r="38" spans="1:13">
      <c r="H38" s="137"/>
      <c r="I38" s="138"/>
      <c r="J38" s="138"/>
      <c r="K38" s="138"/>
      <c r="L38" s="138"/>
      <c r="M38" s="139"/>
    </row>
    <row r="39" spans="1:13" ht="15" thickBot="1">
      <c r="H39" s="140"/>
      <c r="I39" s="141"/>
      <c r="J39" s="141"/>
      <c r="K39" s="141"/>
      <c r="L39" s="141"/>
      <c r="M39" s="142"/>
    </row>
    <row r="44" spans="1:13" ht="15" customHeight="1" thickBot="1">
      <c r="B44" s="35"/>
    </row>
    <row r="45" spans="1:13" ht="80.25" customHeight="1">
      <c r="A45" s="128" t="s">
        <v>159</v>
      </c>
      <c r="B45" s="129"/>
    </row>
    <row r="46" spans="1:13" ht="30" customHeight="1">
      <c r="A46" s="118" t="s">
        <v>160</v>
      </c>
      <c r="B46" s="119" t="s">
        <v>161</v>
      </c>
    </row>
    <row r="47" spans="1:13">
      <c r="A47" s="118"/>
      <c r="B47" s="119"/>
    </row>
    <row r="48" spans="1:13">
      <c r="A48" s="118"/>
      <c r="B48" s="119"/>
    </row>
    <row r="49" spans="1:2" ht="15.6">
      <c r="A49" s="74" t="s">
        <v>162</v>
      </c>
      <c r="B49" s="75">
        <v>0.8</v>
      </c>
    </row>
    <row r="50" spans="1:2" ht="15.6">
      <c r="A50" s="76" t="s">
        <v>163</v>
      </c>
      <c r="B50" s="77">
        <v>0.75</v>
      </c>
    </row>
    <row r="51" spans="1:2" ht="15.6">
      <c r="A51" s="74" t="s">
        <v>164</v>
      </c>
      <c r="B51" s="75">
        <v>0.7</v>
      </c>
    </row>
    <row r="52" spans="1:2" ht="15.6">
      <c r="A52" s="76" t="s">
        <v>165</v>
      </c>
      <c r="B52" s="77">
        <v>0.65</v>
      </c>
    </row>
    <row r="53" spans="1:2" ht="15.6">
      <c r="A53" s="74" t="s">
        <v>166</v>
      </c>
      <c r="B53" s="75">
        <v>0.6</v>
      </c>
    </row>
    <row r="54" spans="1:2" ht="35.25" customHeight="1">
      <c r="A54" s="78" t="s">
        <v>167</v>
      </c>
      <c r="B54" s="79">
        <v>0.35</v>
      </c>
    </row>
    <row r="55" spans="1:2" ht="38.25" customHeight="1" thickBot="1">
      <c r="A55" s="80" t="s">
        <v>168</v>
      </c>
      <c r="B55" s="81">
        <v>0.9</v>
      </c>
    </row>
    <row r="57" spans="1:2" ht="15" thickBot="1"/>
    <row r="58" spans="1:2" ht="49.5" customHeight="1">
      <c r="A58" s="116" t="s">
        <v>169</v>
      </c>
      <c r="B58" s="117"/>
    </row>
    <row r="59" spans="1:2" ht="31.15">
      <c r="A59" s="82" t="s">
        <v>170</v>
      </c>
      <c r="B59" s="83" t="s">
        <v>171</v>
      </c>
    </row>
    <row r="60" spans="1:2" ht="15.6">
      <c r="A60" s="84">
        <v>9000</v>
      </c>
      <c r="B60" s="85">
        <v>300</v>
      </c>
    </row>
    <row r="61" spans="1:2" ht="15.6">
      <c r="A61" s="84">
        <v>8000</v>
      </c>
      <c r="B61" s="85">
        <v>270</v>
      </c>
    </row>
    <row r="62" spans="1:2" ht="15.6">
      <c r="A62" s="84">
        <v>7000</v>
      </c>
      <c r="B62" s="85">
        <v>230</v>
      </c>
    </row>
    <row r="63" spans="1:2" ht="15.6">
      <c r="A63" s="84">
        <v>6000</v>
      </c>
      <c r="B63" s="85">
        <v>200</v>
      </c>
    </row>
    <row r="64" spans="1:2" ht="15.6">
      <c r="A64" s="84">
        <v>5000</v>
      </c>
      <c r="B64" s="85">
        <v>170</v>
      </c>
    </row>
    <row r="65" spans="1:2" ht="15.6">
      <c r="A65" s="84">
        <v>4000</v>
      </c>
      <c r="B65" s="85">
        <v>130</v>
      </c>
    </row>
    <row r="66" spans="1:2" ht="15.6">
      <c r="A66" s="84">
        <v>3000</v>
      </c>
      <c r="B66" s="85">
        <v>100</v>
      </c>
    </row>
    <row r="67" spans="1:2" ht="16.149999999999999" thickBot="1">
      <c r="A67" s="86" t="s">
        <v>172</v>
      </c>
      <c r="B67" s="87">
        <v>80</v>
      </c>
    </row>
    <row r="68" spans="1:2" ht="15.6">
      <c r="A68" s="53"/>
      <c r="B68" s="53"/>
    </row>
    <row r="69" spans="1:2" ht="15.6">
      <c r="A69" s="53"/>
      <c r="B69" s="53"/>
    </row>
    <row r="70" spans="1:2" ht="15.6">
      <c r="A70" s="53"/>
      <c r="B70" s="53"/>
    </row>
    <row r="71" spans="1:2" ht="15.6">
      <c r="A71" s="53"/>
      <c r="B71" s="53"/>
    </row>
    <row r="72" spans="1:2" ht="15.6">
      <c r="A72" s="53"/>
      <c r="B72" s="53"/>
    </row>
    <row r="73" spans="1:2" ht="15.6">
      <c r="A73" s="53"/>
      <c r="B73" s="53"/>
    </row>
    <row r="74" spans="1:2" ht="15.6">
      <c r="A74" s="53"/>
      <c r="B74" s="53"/>
    </row>
    <row r="75" spans="1:2" ht="15.6">
      <c r="A75" s="53"/>
      <c r="B75" s="53"/>
    </row>
    <row r="76" spans="1:2" ht="15.6">
      <c r="A76" s="53"/>
      <c r="B76" s="53"/>
    </row>
    <row r="77" spans="1:2" ht="15.6">
      <c r="A77" s="53"/>
      <c r="B77" s="53"/>
    </row>
    <row r="78" spans="1:2" ht="15" customHeight="1">
      <c r="A78" s="53"/>
      <c r="B78" s="53"/>
    </row>
    <row r="79" spans="1:2" ht="15" customHeight="1">
      <c r="A79" s="53"/>
      <c r="B79" s="53"/>
    </row>
    <row r="80" spans="1:2" ht="15.75" customHeight="1">
      <c r="A80" s="53"/>
      <c r="B80" s="53"/>
    </row>
    <row r="81" spans="1:2" ht="15.75" customHeight="1">
      <c r="A81" s="53"/>
      <c r="B81" s="53"/>
    </row>
    <row r="82" spans="1:2" ht="15.75" customHeight="1">
      <c r="A82" s="53"/>
      <c r="B82" s="53"/>
    </row>
    <row r="83" spans="1:2" ht="15.75" customHeight="1">
      <c r="A83" s="53"/>
      <c r="B83" s="53"/>
    </row>
    <row r="84" spans="1:2" ht="15.6">
      <c r="A84" s="53"/>
      <c r="B84" s="53"/>
    </row>
    <row r="85" spans="1:2" ht="15.6">
      <c r="A85" s="53"/>
      <c r="B85" s="53"/>
    </row>
    <row r="86" spans="1:2" ht="15.6">
      <c r="A86" s="53"/>
      <c r="B86" s="53"/>
    </row>
    <row r="87" spans="1:2" ht="15.6">
      <c r="A87" s="53"/>
      <c r="B87" s="53"/>
    </row>
    <row r="88" spans="1:2" ht="15.6">
      <c r="A88" s="53"/>
      <c r="B88" s="53"/>
    </row>
    <row r="89" spans="1:2" ht="15.6">
      <c r="A89" s="53"/>
      <c r="B89" s="53"/>
    </row>
  </sheetData>
  <mergeCells count="14">
    <mergeCell ref="H1:M2"/>
    <mergeCell ref="A1:B1"/>
    <mergeCell ref="A26:B26"/>
    <mergeCell ref="A58:B58"/>
    <mergeCell ref="A46:A48"/>
    <mergeCell ref="B46:B48"/>
    <mergeCell ref="H4:H5"/>
    <mergeCell ref="I4:J4"/>
    <mergeCell ref="K4:M4"/>
    <mergeCell ref="A15:E15"/>
    <mergeCell ref="A45:B45"/>
    <mergeCell ref="I34:J34"/>
    <mergeCell ref="I35:J35"/>
    <mergeCell ref="H36:M39"/>
  </mergeCells>
  <pageMargins left="0.7" right="0.7" top="0.75" bottom="0.75" header="0.3" footer="0.3"/>
</worksheet>
</file>

<file path=docMetadata/LabelInfo.xml><?xml version="1.0" encoding="utf-8"?>
<clbl:labelList xmlns:clbl="http://schemas.microsoft.com/office/2020/mipLabelMetadata">
  <clbl:label id="{7cf48d45-3ddb-4389-a9c1-c115526eb52e}" enabled="0" method="" siteId="{7cf48d45-3ddb-4389-a9c1-c115526eb52e}"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Tomlinson, Jacob</dc:creator>
  <cp:keywords/>
  <dc:description/>
  <cp:lastModifiedBy>Bespuda, Rachel</cp:lastModifiedBy>
  <cp:revision/>
  <dcterms:created xsi:type="dcterms:W3CDTF">2024-07-02T15:07:23Z</dcterms:created>
  <dcterms:modified xsi:type="dcterms:W3CDTF">2025-05-14T14:35:11Z</dcterms:modified>
  <cp:category/>
  <cp:contentStatus/>
</cp:coreProperties>
</file>