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ber\Documents\Folders to update\FARMER GRANTS\2018 FNE\FNE18Projects\FNE18-913_Voiland\Final Report\"/>
    </mc:Choice>
  </mc:AlternateContent>
  <bookViews>
    <workbookView xWindow="0" yWindow="0" windowWidth="19200" windowHeight="6470"/>
  </bookViews>
  <sheets>
    <sheet name="matted row" sheetId="1" r:id="rId1"/>
    <sheet name="bare root plasticulture" sheetId="2" r:id="rId2"/>
    <sheet name="plug plasticulture" sheetId="3" r:id="rId3"/>
  </sheets>
  <calcPr calcId="162913"/>
</workbook>
</file>

<file path=xl/calcChain.xml><?xml version="1.0" encoding="utf-8"?>
<calcChain xmlns="http://schemas.openxmlformats.org/spreadsheetml/2006/main">
  <c r="G52" i="3" l="1"/>
  <c r="G53" i="2"/>
  <c r="I88" i="3" l="1"/>
  <c r="E67" i="3"/>
  <c r="E64" i="3"/>
  <c r="G60" i="3"/>
  <c r="G59" i="3"/>
  <c r="G58" i="3"/>
  <c r="G57" i="3"/>
  <c r="G56" i="3"/>
  <c r="G55" i="3"/>
  <c r="G54" i="3"/>
  <c r="G53" i="3"/>
  <c r="G51" i="3"/>
  <c r="G50" i="3"/>
  <c r="G49" i="3"/>
  <c r="G48" i="3"/>
  <c r="G47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G21" i="3"/>
  <c r="G20" i="3"/>
  <c r="G19" i="3"/>
  <c r="G18" i="3"/>
  <c r="G17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G33" i="2"/>
  <c r="G22" i="2"/>
  <c r="G20" i="2"/>
  <c r="G19" i="2"/>
  <c r="I90" i="2"/>
  <c r="E69" i="2"/>
  <c r="E66" i="2"/>
  <c r="G62" i="2"/>
  <c r="G61" i="2"/>
  <c r="G60" i="2"/>
  <c r="G59" i="2"/>
  <c r="G58" i="2"/>
  <c r="G57" i="2"/>
  <c r="G56" i="2"/>
  <c r="G55" i="2"/>
  <c r="G54" i="2"/>
  <c r="G52" i="2"/>
  <c r="G51" i="2"/>
  <c r="G50" i="2"/>
  <c r="G49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G21" i="2"/>
  <c r="G18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G18" i="1"/>
  <c r="I84" i="1"/>
  <c r="E63" i="1"/>
  <c r="E60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H35" i="1"/>
  <c r="G35" i="1"/>
  <c r="H34" i="1"/>
  <c r="G34" i="1"/>
  <c r="H33" i="1"/>
  <c r="G33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G19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1" i="3" l="1"/>
  <c r="H44" i="3" s="1"/>
  <c r="G61" i="3"/>
  <c r="H37" i="1"/>
  <c r="H41" i="1" s="1"/>
  <c r="G57" i="1"/>
  <c r="G41" i="3"/>
  <c r="G44" i="3" s="1"/>
  <c r="G63" i="2"/>
  <c r="H42" i="2"/>
  <c r="H46" i="2" s="1"/>
  <c r="G42" i="2"/>
  <c r="G46" i="2" s="1"/>
  <c r="G37" i="1"/>
  <c r="G41" i="1" s="1"/>
  <c r="D72" i="3" l="1"/>
  <c r="I90" i="3" s="1"/>
  <c r="I92" i="3" s="1"/>
  <c r="D67" i="1"/>
  <c r="I86" i="1" s="1"/>
  <c r="I90" i="1" s="1"/>
  <c r="D73" i="2"/>
  <c r="I92" i="2" s="1"/>
  <c r="I94" i="2" s="1"/>
</calcChain>
</file>

<file path=xl/sharedStrings.xml><?xml version="1.0" encoding="utf-8"?>
<sst xmlns="http://schemas.openxmlformats.org/spreadsheetml/2006/main" count="374" uniqueCount="126">
  <si>
    <t>strawberries - June bearing  (budget assumes annual system with May planting, June harvest following year, then done)</t>
  </si>
  <si>
    <t>(per acre basis)</t>
  </si>
  <si>
    <t># passes</t>
  </si>
  <si>
    <t>labor hours for activity per acre</t>
  </si>
  <si>
    <t>machinery time per acre for activity</t>
  </si>
  <si>
    <t>total labor hours for activity</t>
  </si>
  <si>
    <t>total machine hours for activity</t>
  </si>
  <si>
    <t>Field labor &amp; equipment time:</t>
  </si>
  <si>
    <t>primary tillage pass</t>
  </si>
  <si>
    <t xml:space="preserve">perfecta </t>
  </si>
  <si>
    <t>bed form</t>
  </si>
  <si>
    <t xml:space="preserve">lay plastic mulch / drip </t>
  </si>
  <si>
    <t>stalize</t>
  </si>
  <si>
    <t xml:space="preserve">apply lime </t>
  </si>
  <si>
    <t>apply fertilizer, pre plant &amp; top dress</t>
  </si>
  <si>
    <t>set transplants (1 row)</t>
  </si>
  <si>
    <t>set transplants (2 row)</t>
  </si>
  <si>
    <t>set transplants (3 row)</t>
  </si>
  <si>
    <t>direct seed</t>
  </si>
  <si>
    <t>mechainical cultivivation</t>
  </si>
  <si>
    <t>hoe / handweed labor</t>
  </si>
  <si>
    <t>other crop care hand labor</t>
  </si>
  <si>
    <t>mow spray gaps / headlands</t>
  </si>
  <si>
    <t>scout for pests / check fields</t>
  </si>
  <si>
    <t>spray for pests</t>
  </si>
  <si>
    <t>row cover application / clean up</t>
  </si>
  <si>
    <t>mulch with straw</t>
  </si>
  <si>
    <t>(1 day of work for crew of 5 people)</t>
  </si>
  <si>
    <t>irrigate</t>
  </si>
  <si>
    <t>harvest labor</t>
  </si>
  <si>
    <t>assume harvest rate of 2 min per LB for 7000 LB</t>
  </si>
  <si>
    <t>packing &amp; storage labor</t>
  </si>
  <si>
    <t>(this is the key assumption!)</t>
  </si>
  <si>
    <t>post harvest mow</t>
  </si>
  <si>
    <t>(24 minutes per quart flat,</t>
  </si>
  <si>
    <t>clean up plastic</t>
  </si>
  <si>
    <t>18 minutes per pint flat</t>
  </si>
  <si>
    <t>post harvest harrow</t>
  </si>
  <si>
    <t>are maximum harvest times per flat !!)</t>
  </si>
  <si>
    <t>plant cover crop</t>
  </si>
  <si>
    <t>General Management Time:</t>
  </si>
  <si>
    <t>repairs</t>
  </si>
  <si>
    <t>training &amp; supervision</t>
  </si>
  <si>
    <t xml:space="preserve">recordkeeping </t>
  </si>
  <si>
    <t>other ??</t>
  </si>
  <si>
    <t>machine hours estimated @$28 per hr (not including operator wage)</t>
  </si>
  <si>
    <t>(this is based on online resource from univ of IL for 90 acre tractor)</t>
  </si>
  <si>
    <t>labor estimated at average of $15 per hour</t>
  </si>
  <si>
    <t>Materials Cost:</t>
  </si>
  <si>
    <t>amt per acre</t>
  </si>
  <si>
    <t>unit</t>
  </si>
  <si>
    <t>cost each</t>
  </si>
  <si>
    <t>cost per acre</t>
  </si>
  <si>
    <t>transplants</t>
  </si>
  <si>
    <t>plants</t>
  </si>
  <si>
    <t>(assume $12 per tray, so 36's =.37, 50's = .27, 72's = .18, 128's =.101)</t>
  </si>
  <si>
    <t>seed cost per acre</t>
  </si>
  <si>
    <t>see tp cost</t>
  </si>
  <si>
    <t>fertilizer materials (LB)</t>
  </si>
  <si>
    <t>LB</t>
  </si>
  <si>
    <t>plastic mulch</t>
  </si>
  <si>
    <t>bed ft</t>
  </si>
  <si>
    <t>(cost per foot)</t>
  </si>
  <si>
    <t>straw mulch</t>
  </si>
  <si>
    <t>bale</t>
  </si>
  <si>
    <t>250 bales per acre @ $5.5 bale</t>
  </si>
  <si>
    <t>entrust</t>
  </si>
  <si>
    <t>oz</t>
  </si>
  <si>
    <t>pyganic</t>
  </si>
  <si>
    <t>organic fungicides</t>
  </si>
  <si>
    <t>packaging materials / bins</t>
  </si>
  <si>
    <t>quart  flats</t>
  </si>
  <si>
    <t>labeling</t>
  </si>
  <si>
    <t>quart pulps</t>
  </si>
  <si>
    <t>cover crop seeds</t>
  </si>
  <si>
    <t>row cover</t>
  </si>
  <si>
    <t>other supplies</t>
  </si>
  <si>
    <t># hours</t>
  </si>
  <si>
    <t>$ per hr</t>
  </si>
  <si>
    <t>Marketing Cost:</t>
  </si>
  <si>
    <t>sales labor per acre</t>
  </si>
  <si>
    <t># miles</t>
  </si>
  <si>
    <t>$ per mile</t>
  </si>
  <si>
    <t>transportation</t>
  </si>
  <si>
    <t>(assumes driving labor is part of per mile transportation cost)</t>
  </si>
  <si>
    <t>fm display materials</t>
  </si>
  <si>
    <t>advertising cost</t>
  </si>
  <si>
    <t>Total Estimated Variable Costs Per Acre</t>
  </si>
  <si>
    <t>Fixed Overhead Costs:</t>
  </si>
  <si>
    <t>land</t>
  </si>
  <si>
    <t>buildings</t>
  </si>
  <si>
    <t>insurance</t>
  </si>
  <si>
    <t>office expense</t>
  </si>
  <si>
    <t>property taxes</t>
  </si>
  <si>
    <t>utilities</t>
  </si>
  <si>
    <t>fees &amp; permits</t>
  </si>
  <si>
    <t>other</t>
  </si>
  <si>
    <t>assume harvest vehicle is $333 per acre per year, so this added into overhead.</t>
  </si>
  <si>
    <t xml:space="preserve">  Also added a buffer of ~$320 per acre.</t>
  </si>
  <si>
    <t>other spread sheet says overhead is about 135,000 per year for above items, so assuming 100 planted acres = $1350 per planted acre.</t>
  </si>
  <si>
    <t>Total Estimated Fixed Costs Per Acre</t>
  </si>
  <si>
    <t>price sold</t>
  </si>
  <si>
    <t>Yield Per Acre</t>
  </si>
  <si>
    <t>Total Sales per Acre</t>
  </si>
  <si>
    <t>(assume 1.5 lb per qt, sales price</t>
  </si>
  <si>
    <t>Total Production Cost Per Acre</t>
  </si>
  <si>
    <t>of $7 per quart)</t>
  </si>
  <si>
    <t>Net Per Acre</t>
  </si>
  <si>
    <t>flower truss removal</t>
  </si>
  <si>
    <t>matted row, all year 1 steps now verified and adjusted based on 2018 hours actuals</t>
  </si>
  <si>
    <t>plasticulture, July planted bare root (based on 2018 actuals)</t>
  </si>
  <si>
    <t>(Only inlcudes year 1 hoe / handweed passes, sometimes matted</t>
  </si>
  <si>
    <t>row strawb need a weeding pass in May prior to harvest!)</t>
  </si>
  <si>
    <t>(very variable rate of laying at different sessions)</t>
  </si>
  <si>
    <t>remove runners by hand, 1st pass</t>
  </si>
  <si>
    <t>remove runners by hand, 2nd pass</t>
  </si>
  <si>
    <t>install weed mat</t>
  </si>
  <si>
    <t>remove weed mat</t>
  </si>
  <si>
    <t>(weed mat removal # is a guess, not yet based on actuals as of 11/27/18)</t>
  </si>
  <si>
    <t>plasticulture, late Aug planted with plugs (based on 2018 actuals)</t>
  </si>
  <si>
    <t xml:space="preserve">weed mat </t>
  </si>
  <si>
    <t>(.17 per foot for 4' wide weed mat is new cost, assume 3 seasons per piece)</t>
  </si>
  <si>
    <t>(does this cost include staples also?)</t>
  </si>
  <si>
    <t>(Goodson tips cost .142 each, then .25 per plug for growing them out in 50's, so .40 total per plant)</t>
  </si>
  <si>
    <t>(.54 per plant is for plants purchased and shipped from NOVA.)</t>
  </si>
  <si>
    <t>(but will they need spring hole weeding?  sometimes this is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</si>
</sst>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textRotation="83" wrapText="1"/>
    </xf>
    <xf numFmtId="0" fontId="4" fillId="0" borderId="0" xfId="0" applyFont="1"/>
    <xf numFmtId="0" fontId="3" fillId="0" borderId="0" xfId="0" applyFont="1"/>
    <xf numFmtId="3" fontId="0" fillId="0" borderId="0" xfId="0" applyNumberFormat="1"/>
    <xf numFmtId="44" fontId="3" fillId="0" borderId="0" xfId="1" applyFont="1"/>
    <xf numFmtId="0" fontId="2" fillId="0" borderId="0" xfId="0" applyFont="1"/>
    <xf numFmtId="42" fontId="3" fillId="0" borderId="0" xfId="1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workbookViewId="0"/>
  </sheetViews>
  <sheetFormatPr defaultRowHeight="14.5" x14ac:dyDescent="0.35"/>
  <cols>
    <col min="1" max="1" width="28.1796875" customWidth="1"/>
    <col min="2" max="2" width="27.1796875" customWidth="1"/>
    <col min="9" max="9" width="11.1796875" customWidth="1"/>
    <col min="17" max="17" width="12.54296875" customWidth="1"/>
    <col min="18" max="18" width="29.7265625" customWidth="1"/>
    <col min="25" max="25" width="13.26953125" customWidth="1"/>
  </cols>
  <sheetData>
    <row r="1" spans="1:30" x14ac:dyDescent="0.35">
      <c r="B1" t="s">
        <v>0</v>
      </c>
    </row>
    <row r="2" spans="1:30" x14ac:dyDescent="0.35">
      <c r="A2" t="s">
        <v>1</v>
      </c>
      <c r="B2" s="3" t="s">
        <v>109</v>
      </c>
    </row>
    <row r="3" spans="1:30" x14ac:dyDescent="0.35">
      <c r="Q3" s="3"/>
    </row>
    <row r="4" spans="1:30" ht="108" customHeight="1" x14ac:dyDescent="0.35">
      <c r="A4" s="1"/>
      <c r="B4" s="1"/>
      <c r="C4" s="1" t="s">
        <v>2</v>
      </c>
      <c r="D4" s="1" t="s">
        <v>3</v>
      </c>
      <c r="E4" s="1" t="s">
        <v>4</v>
      </c>
      <c r="F4" s="1"/>
      <c r="G4" s="1" t="s">
        <v>5</v>
      </c>
      <c r="H4" s="1" t="s">
        <v>6</v>
      </c>
      <c r="I4" s="1"/>
      <c r="J4" s="1"/>
      <c r="K4" s="1"/>
      <c r="L4" s="1"/>
      <c r="M4" s="1"/>
      <c r="N4" s="1"/>
      <c r="O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35">
      <c r="A5" t="s">
        <v>7</v>
      </c>
      <c r="B5" t="s">
        <v>8</v>
      </c>
      <c r="C5">
        <v>1</v>
      </c>
      <c r="D5">
        <v>1</v>
      </c>
      <c r="E5">
        <v>1</v>
      </c>
      <c r="G5">
        <f>D5*C5</f>
        <v>1</v>
      </c>
      <c r="H5">
        <f>E5*C5</f>
        <v>1</v>
      </c>
    </row>
    <row r="6" spans="1:30" x14ac:dyDescent="0.35">
      <c r="B6" t="s">
        <v>9</v>
      </c>
      <c r="C6">
        <v>2</v>
      </c>
      <c r="D6">
        <v>1</v>
      </c>
      <c r="E6">
        <v>1</v>
      </c>
      <c r="G6">
        <f t="shared" ref="G6:G35" si="0">D6*C6</f>
        <v>2</v>
      </c>
      <c r="H6">
        <f t="shared" ref="H6:H35" si="1">E6*C6</f>
        <v>2</v>
      </c>
    </row>
    <row r="7" spans="1:30" x14ac:dyDescent="0.35">
      <c r="B7" t="s">
        <v>10</v>
      </c>
      <c r="C7">
        <v>1</v>
      </c>
      <c r="D7">
        <v>2</v>
      </c>
      <c r="E7">
        <v>2</v>
      </c>
      <c r="G7">
        <f t="shared" si="0"/>
        <v>2</v>
      </c>
      <c r="H7">
        <f t="shared" si="1"/>
        <v>2</v>
      </c>
    </row>
    <row r="8" spans="1:30" x14ac:dyDescent="0.35">
      <c r="B8" s="2" t="s">
        <v>11</v>
      </c>
      <c r="D8">
        <v>3</v>
      </c>
      <c r="E8">
        <v>3</v>
      </c>
      <c r="G8">
        <f t="shared" si="0"/>
        <v>0</v>
      </c>
      <c r="H8">
        <f t="shared" si="1"/>
        <v>0</v>
      </c>
      <c r="R8" s="2"/>
    </row>
    <row r="9" spans="1:30" x14ac:dyDescent="0.35">
      <c r="B9" t="s">
        <v>12</v>
      </c>
      <c r="C9">
        <v>2</v>
      </c>
      <c r="D9">
        <v>0.75</v>
      </c>
      <c r="E9">
        <v>0.75</v>
      </c>
      <c r="G9">
        <f t="shared" si="0"/>
        <v>1.5</v>
      </c>
      <c r="H9">
        <f t="shared" si="1"/>
        <v>1.5</v>
      </c>
    </row>
    <row r="10" spans="1:30" x14ac:dyDescent="0.35">
      <c r="B10" t="s">
        <v>13</v>
      </c>
      <c r="C10">
        <v>1</v>
      </c>
      <c r="D10">
        <v>0.5</v>
      </c>
      <c r="E10">
        <v>0.5</v>
      </c>
      <c r="G10">
        <f t="shared" si="0"/>
        <v>0.5</v>
      </c>
      <c r="H10">
        <f t="shared" si="1"/>
        <v>0.5</v>
      </c>
    </row>
    <row r="11" spans="1:30" x14ac:dyDescent="0.35">
      <c r="B11" t="s">
        <v>14</v>
      </c>
      <c r="C11">
        <v>3</v>
      </c>
      <c r="D11">
        <v>2.25</v>
      </c>
      <c r="E11">
        <v>2.25</v>
      </c>
      <c r="G11">
        <f t="shared" si="0"/>
        <v>6.75</v>
      </c>
      <c r="H11">
        <f t="shared" si="1"/>
        <v>6.75</v>
      </c>
    </row>
    <row r="12" spans="1:30" x14ac:dyDescent="0.35">
      <c r="B12" t="s">
        <v>15</v>
      </c>
      <c r="C12">
        <v>1</v>
      </c>
      <c r="D12">
        <v>25.5</v>
      </c>
      <c r="E12">
        <v>8.5</v>
      </c>
      <c r="G12">
        <f t="shared" si="0"/>
        <v>25.5</v>
      </c>
      <c r="H12">
        <f t="shared" si="1"/>
        <v>8.5</v>
      </c>
    </row>
    <row r="13" spans="1:30" x14ac:dyDescent="0.35">
      <c r="B13" t="s">
        <v>16</v>
      </c>
      <c r="C13">
        <v>0</v>
      </c>
      <c r="D13">
        <v>35</v>
      </c>
      <c r="E13">
        <v>20</v>
      </c>
      <c r="G13">
        <f t="shared" si="0"/>
        <v>0</v>
      </c>
      <c r="H13">
        <f t="shared" si="1"/>
        <v>0</v>
      </c>
    </row>
    <row r="14" spans="1:30" x14ac:dyDescent="0.35">
      <c r="B14" t="s">
        <v>17</v>
      </c>
      <c r="C14">
        <v>0</v>
      </c>
      <c r="D14">
        <v>78</v>
      </c>
      <c r="E14">
        <v>26</v>
      </c>
      <c r="G14">
        <f t="shared" si="0"/>
        <v>0</v>
      </c>
      <c r="H14">
        <f t="shared" si="1"/>
        <v>0</v>
      </c>
    </row>
    <row r="15" spans="1:30" x14ac:dyDescent="0.35">
      <c r="B15" t="s">
        <v>18</v>
      </c>
      <c r="C15">
        <v>0</v>
      </c>
      <c r="D15">
        <v>1</v>
      </c>
      <c r="E15">
        <v>1</v>
      </c>
      <c r="G15">
        <f t="shared" si="0"/>
        <v>0</v>
      </c>
      <c r="H15">
        <f t="shared" si="1"/>
        <v>0</v>
      </c>
    </row>
    <row r="16" spans="1:30" x14ac:dyDescent="0.35">
      <c r="B16" t="s">
        <v>19</v>
      </c>
      <c r="C16">
        <v>14</v>
      </c>
      <c r="D16">
        <v>1</v>
      </c>
      <c r="E16">
        <v>1</v>
      </c>
      <c r="G16">
        <f t="shared" si="0"/>
        <v>14</v>
      </c>
      <c r="H16">
        <f t="shared" si="1"/>
        <v>14</v>
      </c>
    </row>
    <row r="17" spans="2:26" x14ac:dyDescent="0.35">
      <c r="B17" t="s">
        <v>20</v>
      </c>
      <c r="C17">
        <v>5</v>
      </c>
      <c r="D17">
        <v>9</v>
      </c>
      <c r="G17">
        <f t="shared" si="0"/>
        <v>45</v>
      </c>
      <c r="J17" s="9" t="s">
        <v>111</v>
      </c>
      <c r="K17" s="9"/>
      <c r="L17" s="6"/>
    </row>
    <row r="18" spans="2:26" x14ac:dyDescent="0.35">
      <c r="B18" t="s">
        <v>108</v>
      </c>
      <c r="C18">
        <v>1</v>
      </c>
      <c r="D18">
        <v>11</v>
      </c>
      <c r="G18">
        <f t="shared" si="0"/>
        <v>11</v>
      </c>
      <c r="J18" s="9"/>
      <c r="K18" s="9" t="s">
        <v>112</v>
      </c>
      <c r="L18" s="6"/>
    </row>
    <row r="19" spans="2:26" x14ac:dyDescent="0.35">
      <c r="B19" t="s">
        <v>21</v>
      </c>
      <c r="C19">
        <v>1</v>
      </c>
      <c r="D19">
        <v>10</v>
      </c>
      <c r="G19">
        <f t="shared" si="0"/>
        <v>10</v>
      </c>
    </row>
    <row r="20" spans="2:26" x14ac:dyDescent="0.35">
      <c r="B20" t="s">
        <v>22</v>
      </c>
      <c r="C20">
        <v>2</v>
      </c>
      <c r="D20">
        <v>0.25</v>
      </c>
      <c r="E20">
        <v>0.25</v>
      </c>
      <c r="G20">
        <f t="shared" si="0"/>
        <v>0.5</v>
      </c>
      <c r="H20">
        <f t="shared" si="1"/>
        <v>0.5</v>
      </c>
    </row>
    <row r="21" spans="2:26" x14ac:dyDescent="0.35">
      <c r="B21" t="s">
        <v>23</v>
      </c>
      <c r="C21">
        <v>20</v>
      </c>
      <c r="D21">
        <v>0.08</v>
      </c>
      <c r="G21">
        <f t="shared" si="0"/>
        <v>1.6</v>
      </c>
      <c r="H21">
        <f t="shared" si="1"/>
        <v>0</v>
      </c>
    </row>
    <row r="22" spans="2:26" x14ac:dyDescent="0.35">
      <c r="B22" t="s">
        <v>24</v>
      </c>
      <c r="C22">
        <v>3</v>
      </c>
      <c r="D22">
        <v>2</v>
      </c>
      <c r="E22">
        <v>2</v>
      </c>
      <c r="G22">
        <f t="shared" si="0"/>
        <v>6</v>
      </c>
      <c r="H22">
        <f t="shared" si="1"/>
        <v>6</v>
      </c>
    </row>
    <row r="23" spans="2:26" x14ac:dyDescent="0.35">
      <c r="B23" t="s">
        <v>25</v>
      </c>
      <c r="C23">
        <v>0</v>
      </c>
      <c r="D23">
        <v>4</v>
      </c>
      <c r="E23">
        <v>0</v>
      </c>
      <c r="G23">
        <f t="shared" si="0"/>
        <v>0</v>
      </c>
      <c r="H23">
        <f t="shared" si="1"/>
        <v>0</v>
      </c>
    </row>
    <row r="24" spans="2:26" x14ac:dyDescent="0.35">
      <c r="B24" t="s">
        <v>26</v>
      </c>
      <c r="C24">
        <v>1</v>
      </c>
      <c r="D24">
        <v>40</v>
      </c>
      <c r="E24">
        <v>2</v>
      </c>
      <c r="G24">
        <f t="shared" si="0"/>
        <v>40</v>
      </c>
      <c r="H24">
        <f t="shared" si="1"/>
        <v>2</v>
      </c>
      <c r="J24" t="s">
        <v>27</v>
      </c>
    </row>
    <row r="25" spans="2:26" x14ac:dyDescent="0.35">
      <c r="B25" t="s">
        <v>28</v>
      </c>
      <c r="C25">
        <v>1</v>
      </c>
      <c r="D25">
        <v>1.5</v>
      </c>
      <c r="E25">
        <v>1.5</v>
      </c>
      <c r="G25">
        <f t="shared" si="0"/>
        <v>1.5</v>
      </c>
      <c r="H25">
        <f t="shared" si="1"/>
        <v>1.5</v>
      </c>
    </row>
    <row r="26" spans="2:26" x14ac:dyDescent="0.35">
      <c r="B26" t="s">
        <v>29</v>
      </c>
      <c r="C26">
        <v>1</v>
      </c>
      <c r="D26">
        <v>233</v>
      </c>
      <c r="E26">
        <v>0</v>
      </c>
      <c r="G26">
        <f t="shared" si="0"/>
        <v>233</v>
      </c>
      <c r="H26">
        <f t="shared" si="1"/>
        <v>0</v>
      </c>
      <c r="J26" s="3" t="s">
        <v>30</v>
      </c>
    </row>
    <row r="27" spans="2:26" x14ac:dyDescent="0.35">
      <c r="B27" t="s">
        <v>31</v>
      </c>
      <c r="C27">
        <v>1</v>
      </c>
      <c r="D27">
        <v>2</v>
      </c>
      <c r="E27">
        <v>0</v>
      </c>
      <c r="G27">
        <f t="shared" si="0"/>
        <v>2</v>
      </c>
      <c r="H27">
        <f t="shared" si="1"/>
        <v>0</v>
      </c>
      <c r="K27" t="s">
        <v>32</v>
      </c>
      <c r="Z27" s="3"/>
    </row>
    <row r="28" spans="2:26" x14ac:dyDescent="0.35">
      <c r="B28" t="s">
        <v>33</v>
      </c>
      <c r="C28">
        <v>1</v>
      </c>
      <c r="D28">
        <v>1.5</v>
      </c>
      <c r="E28">
        <v>1</v>
      </c>
      <c r="G28">
        <f t="shared" si="0"/>
        <v>1.5</v>
      </c>
      <c r="H28">
        <f t="shared" si="1"/>
        <v>1</v>
      </c>
      <c r="K28" t="s">
        <v>34</v>
      </c>
    </row>
    <row r="29" spans="2:26" x14ac:dyDescent="0.35">
      <c r="B29" t="s">
        <v>35</v>
      </c>
      <c r="C29">
        <v>0</v>
      </c>
      <c r="D29">
        <v>10</v>
      </c>
      <c r="E29">
        <v>1</v>
      </c>
      <c r="G29">
        <f t="shared" si="0"/>
        <v>0</v>
      </c>
      <c r="H29">
        <f t="shared" si="1"/>
        <v>0</v>
      </c>
      <c r="K29" t="s">
        <v>36</v>
      </c>
    </row>
    <row r="30" spans="2:26" x14ac:dyDescent="0.35">
      <c r="B30" t="s">
        <v>37</v>
      </c>
      <c r="C30">
        <v>2</v>
      </c>
      <c r="D30">
        <v>1</v>
      </c>
      <c r="E30">
        <v>1</v>
      </c>
      <c r="G30">
        <f t="shared" si="0"/>
        <v>2</v>
      </c>
      <c r="H30">
        <f t="shared" si="1"/>
        <v>2</v>
      </c>
      <c r="K30" t="s">
        <v>38</v>
      </c>
    </row>
    <row r="31" spans="2:26" x14ac:dyDescent="0.35">
      <c r="B31" t="s">
        <v>39</v>
      </c>
      <c r="C31">
        <v>1</v>
      </c>
      <c r="D31">
        <v>2</v>
      </c>
      <c r="E31">
        <v>2</v>
      </c>
      <c r="G31">
        <f t="shared" si="0"/>
        <v>2</v>
      </c>
      <c r="H31">
        <f t="shared" si="1"/>
        <v>2</v>
      </c>
    </row>
    <row r="33" spans="1:24" x14ac:dyDescent="0.35">
      <c r="A33" t="s">
        <v>40</v>
      </c>
      <c r="B33" t="s">
        <v>41</v>
      </c>
      <c r="C33">
        <v>1</v>
      </c>
      <c r="D33">
        <v>80</v>
      </c>
      <c r="G33">
        <f t="shared" si="0"/>
        <v>80</v>
      </c>
      <c r="H33">
        <f t="shared" si="1"/>
        <v>0</v>
      </c>
    </row>
    <row r="34" spans="1:24" x14ac:dyDescent="0.35">
      <c r="B34" t="s">
        <v>42</v>
      </c>
      <c r="C34">
        <v>1</v>
      </c>
      <c r="D34">
        <v>3</v>
      </c>
      <c r="G34">
        <f t="shared" si="0"/>
        <v>3</v>
      </c>
      <c r="H34">
        <f t="shared" si="1"/>
        <v>0</v>
      </c>
    </row>
    <row r="35" spans="1:24" x14ac:dyDescent="0.35">
      <c r="B35" t="s">
        <v>43</v>
      </c>
      <c r="C35">
        <v>1</v>
      </c>
      <c r="D35">
        <v>3</v>
      </c>
      <c r="G35">
        <f t="shared" si="0"/>
        <v>3</v>
      </c>
      <c r="H35">
        <f t="shared" si="1"/>
        <v>0</v>
      </c>
    </row>
    <row r="36" spans="1:24" x14ac:dyDescent="0.35">
      <c r="B36" t="s">
        <v>44</v>
      </c>
    </row>
    <row r="37" spans="1:24" x14ac:dyDescent="0.35">
      <c r="G37">
        <f>SUM(G5:G36)</f>
        <v>495.35</v>
      </c>
      <c r="H37">
        <f>SUM(H5:H36)</f>
        <v>51.25</v>
      </c>
    </row>
    <row r="38" spans="1:24" x14ac:dyDescent="0.35">
      <c r="B38" t="s">
        <v>45</v>
      </c>
      <c r="H38">
        <v>28</v>
      </c>
      <c r="J38" s="8" t="s">
        <v>46</v>
      </c>
    </row>
    <row r="39" spans="1:24" x14ac:dyDescent="0.35">
      <c r="B39" t="s">
        <v>47</v>
      </c>
      <c r="G39">
        <v>15</v>
      </c>
    </row>
    <row r="41" spans="1:24" x14ac:dyDescent="0.35">
      <c r="G41" s="3">
        <f>G39*G37</f>
        <v>7430.25</v>
      </c>
      <c r="H41" s="3">
        <f>H38*H37</f>
        <v>1435</v>
      </c>
      <c r="W41" s="3"/>
      <c r="X41" s="3"/>
    </row>
    <row r="43" spans="1:24" x14ac:dyDescent="0.35">
      <c r="A43" t="s">
        <v>48</v>
      </c>
      <c r="C43" t="s">
        <v>49</v>
      </c>
      <c r="D43" t="s">
        <v>50</v>
      </c>
      <c r="E43" t="s">
        <v>51</v>
      </c>
      <c r="G43" t="s">
        <v>52</v>
      </c>
    </row>
    <row r="44" spans="1:24" x14ac:dyDescent="0.35">
      <c r="B44" t="s">
        <v>53</v>
      </c>
      <c r="C44">
        <v>7106</v>
      </c>
      <c r="D44" t="s">
        <v>54</v>
      </c>
      <c r="E44">
        <v>0.15</v>
      </c>
      <c r="G44">
        <f>E44*C44</f>
        <v>1065.8999999999999</v>
      </c>
      <c r="I44" t="s">
        <v>55</v>
      </c>
    </row>
    <row r="45" spans="1:24" x14ac:dyDescent="0.35">
      <c r="B45" t="s">
        <v>56</v>
      </c>
      <c r="G45">
        <f t="shared" ref="G45:G56" si="2">E45*C45</f>
        <v>0</v>
      </c>
      <c r="H45" t="s">
        <v>57</v>
      </c>
    </row>
    <row r="46" spans="1:24" x14ac:dyDescent="0.35">
      <c r="B46" t="s">
        <v>58</v>
      </c>
      <c r="C46">
        <v>2000</v>
      </c>
      <c r="D46" t="s">
        <v>59</v>
      </c>
      <c r="E46">
        <v>0.5</v>
      </c>
      <c r="G46">
        <f t="shared" si="2"/>
        <v>1000</v>
      </c>
    </row>
    <row r="47" spans="1:24" x14ac:dyDescent="0.35">
      <c r="B47" t="s">
        <v>60</v>
      </c>
      <c r="C47">
        <v>0</v>
      </c>
      <c r="D47" t="s">
        <v>61</v>
      </c>
      <c r="E47">
        <v>0.03</v>
      </c>
      <c r="G47">
        <f t="shared" si="2"/>
        <v>0</v>
      </c>
      <c r="I47" t="s">
        <v>62</v>
      </c>
    </row>
    <row r="48" spans="1:24" x14ac:dyDescent="0.35">
      <c r="B48" t="s">
        <v>63</v>
      </c>
      <c r="C48">
        <v>250</v>
      </c>
      <c r="D48" t="s">
        <v>64</v>
      </c>
      <c r="E48">
        <v>5.5</v>
      </c>
      <c r="G48">
        <f t="shared" si="2"/>
        <v>1375</v>
      </c>
      <c r="I48" t="s">
        <v>65</v>
      </c>
    </row>
    <row r="49" spans="1:23" x14ac:dyDescent="0.35">
      <c r="B49" t="s">
        <v>66</v>
      </c>
      <c r="D49" t="s">
        <v>67</v>
      </c>
      <c r="E49">
        <v>37.5</v>
      </c>
      <c r="G49">
        <f t="shared" si="2"/>
        <v>0</v>
      </c>
    </row>
    <row r="50" spans="1:23" x14ac:dyDescent="0.35">
      <c r="B50" t="s">
        <v>68</v>
      </c>
      <c r="C50">
        <v>12</v>
      </c>
      <c r="D50" t="s">
        <v>67</v>
      </c>
      <c r="E50">
        <v>4</v>
      </c>
      <c r="G50">
        <f t="shared" si="2"/>
        <v>48</v>
      </c>
    </row>
    <row r="51" spans="1:23" x14ac:dyDescent="0.35">
      <c r="B51" t="s">
        <v>69</v>
      </c>
      <c r="C51">
        <v>12</v>
      </c>
      <c r="D51" t="s">
        <v>67</v>
      </c>
      <c r="E51">
        <v>4</v>
      </c>
      <c r="G51">
        <f t="shared" si="2"/>
        <v>48</v>
      </c>
    </row>
    <row r="52" spans="1:23" x14ac:dyDescent="0.35">
      <c r="B52" t="s">
        <v>70</v>
      </c>
      <c r="C52">
        <v>438</v>
      </c>
      <c r="D52" s="2" t="s">
        <v>71</v>
      </c>
      <c r="E52">
        <v>1.5</v>
      </c>
      <c r="G52">
        <f t="shared" si="2"/>
        <v>657</v>
      </c>
      <c r="T52" s="2"/>
    </row>
    <row r="53" spans="1:23" x14ac:dyDescent="0.35">
      <c r="B53" t="s">
        <v>72</v>
      </c>
      <c r="C53">
        <v>3504</v>
      </c>
      <c r="D53" s="2" t="s">
        <v>73</v>
      </c>
      <c r="E53">
        <v>0.2</v>
      </c>
      <c r="G53">
        <f t="shared" si="2"/>
        <v>700.80000000000007</v>
      </c>
      <c r="T53" s="2"/>
    </row>
    <row r="54" spans="1:23" x14ac:dyDescent="0.35">
      <c r="B54" t="s">
        <v>74</v>
      </c>
      <c r="C54">
        <v>150</v>
      </c>
      <c r="D54" t="s">
        <v>59</v>
      </c>
      <c r="E54">
        <v>1</v>
      </c>
      <c r="G54">
        <f t="shared" si="2"/>
        <v>150</v>
      </c>
    </row>
    <row r="55" spans="1:23" x14ac:dyDescent="0.35">
      <c r="B55" t="s">
        <v>75</v>
      </c>
      <c r="C55">
        <v>0</v>
      </c>
      <c r="D55" t="s">
        <v>61</v>
      </c>
      <c r="E55">
        <v>0.12</v>
      </c>
      <c r="G55">
        <f t="shared" si="2"/>
        <v>0</v>
      </c>
    </row>
    <row r="56" spans="1:23" x14ac:dyDescent="0.35">
      <c r="B56" t="s">
        <v>76</v>
      </c>
      <c r="G56">
        <f t="shared" si="2"/>
        <v>0</v>
      </c>
    </row>
    <row r="57" spans="1:23" x14ac:dyDescent="0.35">
      <c r="G57" s="3">
        <f>SUM(G44:G56)</f>
        <v>5044.7</v>
      </c>
      <c r="W57" s="3"/>
    </row>
    <row r="59" spans="1:23" x14ac:dyDescent="0.35">
      <c r="C59" t="s">
        <v>77</v>
      </c>
      <c r="D59" t="s">
        <v>78</v>
      </c>
      <c r="E59" t="s">
        <v>52</v>
      </c>
    </row>
    <row r="60" spans="1:23" x14ac:dyDescent="0.35">
      <c r="A60" t="s">
        <v>79</v>
      </c>
      <c r="B60" t="s">
        <v>80</v>
      </c>
      <c r="C60">
        <v>20</v>
      </c>
      <c r="D60">
        <v>15</v>
      </c>
      <c r="E60" s="3">
        <f>C60*D60</f>
        <v>300</v>
      </c>
      <c r="U60" s="3"/>
    </row>
    <row r="62" spans="1:23" x14ac:dyDescent="0.35">
      <c r="C62" t="s">
        <v>81</v>
      </c>
      <c r="D62" t="s">
        <v>82</v>
      </c>
      <c r="E62" t="s">
        <v>52</v>
      </c>
    </row>
    <row r="63" spans="1:23" x14ac:dyDescent="0.35">
      <c r="B63" t="s">
        <v>83</v>
      </c>
      <c r="C63">
        <v>840</v>
      </c>
      <c r="D63">
        <v>1</v>
      </c>
      <c r="E63" s="3">
        <f>C63*D63</f>
        <v>840</v>
      </c>
      <c r="G63" t="s">
        <v>84</v>
      </c>
      <c r="U63" s="3"/>
    </row>
    <row r="64" spans="1:23" x14ac:dyDescent="0.35">
      <c r="B64" t="s">
        <v>85</v>
      </c>
    </row>
    <row r="65" spans="1:20" x14ac:dyDescent="0.35">
      <c r="B65" t="s">
        <v>86</v>
      </c>
    </row>
    <row r="67" spans="1:20" x14ac:dyDescent="0.35">
      <c r="B67" t="s">
        <v>87</v>
      </c>
      <c r="D67" s="3">
        <f>E63+G57+G41+H41</f>
        <v>14749.95</v>
      </c>
      <c r="T67" s="3"/>
    </row>
    <row r="69" spans="1:20" ht="11.25" customHeight="1" x14ac:dyDescent="0.35">
      <c r="A69" t="s">
        <v>88</v>
      </c>
    </row>
    <row r="70" spans="1:20" ht="11.25" customHeight="1" x14ac:dyDescent="0.35">
      <c r="B70" t="s">
        <v>89</v>
      </c>
    </row>
    <row r="71" spans="1:20" ht="11.25" customHeight="1" x14ac:dyDescent="0.35">
      <c r="B71" t="s">
        <v>90</v>
      </c>
    </row>
    <row r="72" spans="1:20" ht="11.25" customHeight="1" x14ac:dyDescent="0.35">
      <c r="B72" t="s">
        <v>91</v>
      </c>
    </row>
    <row r="73" spans="1:20" ht="11.25" customHeight="1" x14ac:dyDescent="0.35">
      <c r="B73" t="s">
        <v>92</v>
      </c>
    </row>
    <row r="74" spans="1:20" ht="11.25" customHeight="1" x14ac:dyDescent="0.35">
      <c r="B74" t="s">
        <v>93</v>
      </c>
    </row>
    <row r="75" spans="1:20" ht="11.25" customHeight="1" x14ac:dyDescent="0.35">
      <c r="B75" t="s">
        <v>94</v>
      </c>
    </row>
    <row r="76" spans="1:20" ht="11.25" customHeight="1" x14ac:dyDescent="0.35">
      <c r="B76" t="s">
        <v>95</v>
      </c>
    </row>
    <row r="77" spans="1:20" ht="11.25" customHeight="1" x14ac:dyDescent="0.35">
      <c r="B77" t="s">
        <v>96</v>
      </c>
      <c r="D77" t="s">
        <v>97</v>
      </c>
      <c r="L77" t="s">
        <v>98</v>
      </c>
    </row>
    <row r="79" spans="1:20" x14ac:dyDescent="0.35">
      <c r="B79" t="s">
        <v>99</v>
      </c>
    </row>
    <row r="81" spans="1:25" x14ac:dyDescent="0.35">
      <c r="B81" t="s">
        <v>100</v>
      </c>
      <c r="D81" s="3">
        <v>2000</v>
      </c>
      <c r="T81" s="3"/>
    </row>
    <row r="83" spans="1:25" x14ac:dyDescent="0.35">
      <c r="D83" t="s">
        <v>101</v>
      </c>
    </row>
    <row r="84" spans="1:25" x14ac:dyDescent="0.35">
      <c r="A84" t="s">
        <v>102</v>
      </c>
      <c r="B84" s="4">
        <v>7000</v>
      </c>
      <c r="C84" t="s">
        <v>59</v>
      </c>
      <c r="D84">
        <v>4.5</v>
      </c>
      <c r="E84" t="s">
        <v>103</v>
      </c>
      <c r="I84" s="3">
        <f>D84*B84</f>
        <v>31500</v>
      </c>
      <c r="R84" s="4"/>
      <c r="Y84" s="3"/>
    </row>
    <row r="86" spans="1:25" x14ac:dyDescent="0.35">
      <c r="B86" t="s">
        <v>104</v>
      </c>
      <c r="E86" t="s">
        <v>105</v>
      </c>
      <c r="I86" s="3">
        <f>D81+D67</f>
        <v>16749.95</v>
      </c>
      <c r="Y86" s="3"/>
    </row>
    <row r="87" spans="1:25" x14ac:dyDescent="0.35">
      <c r="B87" t="s">
        <v>106</v>
      </c>
    </row>
    <row r="90" spans="1:25" x14ac:dyDescent="0.35">
      <c r="F90" s="3" t="s">
        <v>107</v>
      </c>
      <c r="G90" s="3"/>
      <c r="H90" s="3"/>
      <c r="I90" s="7">
        <f>I84-I86</f>
        <v>14750.05</v>
      </c>
      <c r="V90" s="3"/>
      <c r="W90" s="3"/>
      <c r="X90" s="3"/>
      <c r="Y90" s="5"/>
    </row>
  </sheetData>
  <printOptions gridLines="1"/>
  <pageMargins left="0.7" right="0.7" top="0.75" bottom="0.75" header="0.3" footer="0.3"/>
  <pageSetup scale="5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workbookViewId="0">
      <selection activeCell="H102" sqref="H102"/>
    </sheetView>
  </sheetViews>
  <sheetFormatPr defaultRowHeight="14.5" x14ac:dyDescent="0.35"/>
  <cols>
    <col min="1" max="1" width="15.26953125" customWidth="1"/>
    <col min="2" max="2" width="37.54296875" customWidth="1"/>
    <col min="9" max="9" width="13.453125" customWidth="1"/>
  </cols>
  <sheetData>
    <row r="1" spans="1:15" x14ac:dyDescent="0.35">
      <c r="B1" t="s">
        <v>0</v>
      </c>
    </row>
    <row r="2" spans="1:15" x14ac:dyDescent="0.35">
      <c r="A2" t="s">
        <v>1</v>
      </c>
      <c r="B2" s="3" t="s">
        <v>110</v>
      </c>
    </row>
    <row r="3" spans="1:15" ht="4.5" customHeight="1" x14ac:dyDescent="0.35"/>
    <row r="4" spans="1:15" ht="90.75" customHeight="1" x14ac:dyDescent="0.35">
      <c r="A4" s="1"/>
      <c r="B4" s="1"/>
      <c r="C4" s="1" t="s">
        <v>2</v>
      </c>
      <c r="D4" s="1" t="s">
        <v>3</v>
      </c>
      <c r="E4" s="1" t="s">
        <v>4</v>
      </c>
      <c r="F4" s="1"/>
      <c r="G4" s="1" t="s">
        <v>5</v>
      </c>
      <c r="H4" s="1" t="s">
        <v>6</v>
      </c>
      <c r="I4" s="1"/>
      <c r="J4" s="1"/>
      <c r="K4" s="1"/>
      <c r="L4" s="1"/>
      <c r="M4" s="1"/>
      <c r="N4" s="1"/>
      <c r="O4" s="1"/>
    </row>
    <row r="5" spans="1:15" x14ac:dyDescent="0.35">
      <c r="A5" t="s">
        <v>7</v>
      </c>
      <c r="B5" t="s">
        <v>8</v>
      </c>
      <c r="C5">
        <v>1</v>
      </c>
      <c r="D5">
        <v>1</v>
      </c>
      <c r="E5">
        <v>1</v>
      </c>
      <c r="G5">
        <f>D5*C5</f>
        <v>1</v>
      </c>
      <c r="H5">
        <f>E5*C5</f>
        <v>1</v>
      </c>
    </row>
    <row r="6" spans="1:15" x14ac:dyDescent="0.35">
      <c r="B6" t="s">
        <v>9</v>
      </c>
      <c r="C6">
        <v>2</v>
      </c>
      <c r="D6">
        <v>1</v>
      </c>
      <c r="E6">
        <v>1</v>
      </c>
      <c r="G6">
        <f t="shared" ref="G6:G40" si="0">D6*C6</f>
        <v>2</v>
      </c>
      <c r="H6">
        <f t="shared" ref="H6:H40" si="1">E6*C6</f>
        <v>2</v>
      </c>
    </row>
    <row r="7" spans="1:15" x14ac:dyDescent="0.35">
      <c r="B7" t="s">
        <v>10</v>
      </c>
      <c r="C7">
        <v>0</v>
      </c>
      <c r="D7">
        <v>2</v>
      </c>
      <c r="E7">
        <v>2</v>
      </c>
      <c r="G7">
        <f t="shared" si="0"/>
        <v>0</v>
      </c>
      <c r="H7">
        <f t="shared" si="1"/>
        <v>0</v>
      </c>
    </row>
    <row r="8" spans="1:15" x14ac:dyDescent="0.35">
      <c r="B8" s="2" t="s">
        <v>11</v>
      </c>
      <c r="C8">
        <v>1</v>
      </c>
      <c r="D8">
        <v>4</v>
      </c>
      <c r="E8">
        <v>4</v>
      </c>
      <c r="G8">
        <f t="shared" si="0"/>
        <v>4</v>
      </c>
      <c r="H8">
        <f t="shared" si="1"/>
        <v>4</v>
      </c>
      <c r="J8" t="s">
        <v>113</v>
      </c>
    </row>
    <row r="9" spans="1:15" x14ac:dyDescent="0.35">
      <c r="B9" t="s">
        <v>12</v>
      </c>
      <c r="C9">
        <v>0</v>
      </c>
      <c r="D9">
        <v>0.75</v>
      </c>
      <c r="E9">
        <v>0.75</v>
      </c>
      <c r="G9">
        <f t="shared" si="0"/>
        <v>0</v>
      </c>
      <c r="H9">
        <f t="shared" si="1"/>
        <v>0</v>
      </c>
    </row>
    <row r="10" spans="1:15" x14ac:dyDescent="0.35">
      <c r="B10" t="s">
        <v>13</v>
      </c>
      <c r="C10">
        <v>1</v>
      </c>
      <c r="D10">
        <v>0.5</v>
      </c>
      <c r="E10">
        <v>0.5</v>
      </c>
      <c r="G10">
        <f t="shared" si="0"/>
        <v>0.5</v>
      </c>
      <c r="H10">
        <f t="shared" si="1"/>
        <v>0.5</v>
      </c>
    </row>
    <row r="11" spans="1:15" x14ac:dyDescent="0.35">
      <c r="B11" t="s">
        <v>14</v>
      </c>
      <c r="C11">
        <v>3</v>
      </c>
      <c r="D11">
        <v>2.25</v>
      </c>
      <c r="E11">
        <v>2.25</v>
      </c>
      <c r="G11">
        <f t="shared" si="0"/>
        <v>6.75</v>
      </c>
      <c r="H11">
        <f t="shared" si="1"/>
        <v>6.75</v>
      </c>
    </row>
    <row r="12" spans="1:15" x14ac:dyDescent="0.35">
      <c r="B12" t="s">
        <v>15</v>
      </c>
      <c r="C12">
        <v>0</v>
      </c>
      <c r="D12">
        <v>25.5</v>
      </c>
      <c r="E12">
        <v>8.5</v>
      </c>
      <c r="G12">
        <f t="shared" si="0"/>
        <v>0</v>
      </c>
      <c r="H12">
        <f t="shared" si="1"/>
        <v>0</v>
      </c>
    </row>
    <row r="13" spans="1:15" x14ac:dyDescent="0.35">
      <c r="B13" t="s">
        <v>16</v>
      </c>
      <c r="C13">
        <v>1</v>
      </c>
      <c r="D13">
        <v>54</v>
      </c>
      <c r="E13">
        <v>18</v>
      </c>
      <c r="G13">
        <f t="shared" si="0"/>
        <v>54</v>
      </c>
      <c r="H13">
        <f t="shared" si="1"/>
        <v>18</v>
      </c>
    </row>
    <row r="14" spans="1:15" x14ac:dyDescent="0.35">
      <c r="B14" t="s">
        <v>17</v>
      </c>
      <c r="C14">
        <v>0</v>
      </c>
      <c r="D14">
        <v>78</v>
      </c>
      <c r="E14">
        <v>26</v>
      </c>
      <c r="G14">
        <f t="shared" si="0"/>
        <v>0</v>
      </c>
      <c r="H14">
        <f t="shared" si="1"/>
        <v>0</v>
      </c>
    </row>
    <row r="15" spans="1:15" x14ac:dyDescent="0.35">
      <c r="B15" t="s">
        <v>18</v>
      </c>
      <c r="C15">
        <v>0</v>
      </c>
      <c r="D15">
        <v>1</v>
      </c>
      <c r="E15">
        <v>1</v>
      </c>
      <c r="G15">
        <f t="shared" si="0"/>
        <v>0</v>
      </c>
      <c r="H15">
        <f t="shared" si="1"/>
        <v>0</v>
      </c>
    </row>
    <row r="16" spans="1:15" x14ac:dyDescent="0.35">
      <c r="B16" t="s">
        <v>19</v>
      </c>
      <c r="C16">
        <v>0</v>
      </c>
      <c r="D16">
        <v>1</v>
      </c>
      <c r="E16">
        <v>1</v>
      </c>
      <c r="G16">
        <f t="shared" si="0"/>
        <v>0</v>
      </c>
      <c r="H16">
        <f t="shared" si="1"/>
        <v>0</v>
      </c>
    </row>
    <row r="17" spans="2:11" x14ac:dyDescent="0.35">
      <c r="B17" t="s">
        <v>20</v>
      </c>
      <c r="C17">
        <v>1</v>
      </c>
      <c r="D17">
        <v>10</v>
      </c>
      <c r="G17">
        <f t="shared" si="0"/>
        <v>10</v>
      </c>
    </row>
    <row r="18" spans="2:11" x14ac:dyDescent="0.35">
      <c r="B18" t="s">
        <v>108</v>
      </c>
      <c r="C18">
        <v>1</v>
      </c>
      <c r="D18">
        <v>10</v>
      </c>
      <c r="G18">
        <f t="shared" si="0"/>
        <v>10</v>
      </c>
    </row>
    <row r="19" spans="2:11" x14ac:dyDescent="0.35">
      <c r="B19" t="s">
        <v>114</v>
      </c>
      <c r="C19">
        <v>1</v>
      </c>
      <c r="D19">
        <v>7</v>
      </c>
      <c r="G19">
        <f t="shared" si="0"/>
        <v>7</v>
      </c>
    </row>
    <row r="20" spans="2:11" x14ac:dyDescent="0.35">
      <c r="B20" t="s">
        <v>115</v>
      </c>
      <c r="C20">
        <v>1</v>
      </c>
      <c r="D20">
        <v>60</v>
      </c>
      <c r="G20">
        <f t="shared" si="0"/>
        <v>60</v>
      </c>
    </row>
    <row r="21" spans="2:11" x14ac:dyDescent="0.35">
      <c r="B21" t="s">
        <v>21</v>
      </c>
      <c r="C21">
        <v>1</v>
      </c>
      <c r="D21">
        <v>10</v>
      </c>
      <c r="G21">
        <f t="shared" si="0"/>
        <v>10</v>
      </c>
    </row>
    <row r="22" spans="2:11" x14ac:dyDescent="0.35">
      <c r="B22" t="s">
        <v>116</v>
      </c>
      <c r="C22">
        <v>1</v>
      </c>
      <c r="D22">
        <v>40</v>
      </c>
      <c r="G22">
        <f t="shared" si="0"/>
        <v>40</v>
      </c>
    </row>
    <row r="23" spans="2:11" x14ac:dyDescent="0.35">
      <c r="B23" t="s">
        <v>22</v>
      </c>
      <c r="C23">
        <v>2</v>
      </c>
      <c r="D23">
        <v>0.25</v>
      </c>
      <c r="E23">
        <v>0.25</v>
      </c>
      <c r="G23">
        <f>D23*C23</f>
        <v>0.5</v>
      </c>
      <c r="H23">
        <f>E23*C23</f>
        <v>0.5</v>
      </c>
    </row>
    <row r="24" spans="2:11" x14ac:dyDescent="0.35">
      <c r="B24" t="s">
        <v>23</v>
      </c>
      <c r="C24">
        <v>20</v>
      </c>
      <c r="D24">
        <v>0.08</v>
      </c>
      <c r="G24">
        <f t="shared" si="0"/>
        <v>1.6</v>
      </c>
      <c r="H24">
        <f t="shared" si="1"/>
        <v>0</v>
      </c>
    </row>
    <row r="25" spans="2:11" x14ac:dyDescent="0.35">
      <c r="B25" t="s">
        <v>24</v>
      </c>
      <c r="C25">
        <v>3</v>
      </c>
      <c r="D25">
        <v>2</v>
      </c>
      <c r="E25">
        <v>2</v>
      </c>
      <c r="G25">
        <f t="shared" si="0"/>
        <v>6</v>
      </c>
      <c r="H25">
        <f t="shared" si="1"/>
        <v>6</v>
      </c>
    </row>
    <row r="26" spans="2:11" x14ac:dyDescent="0.35">
      <c r="B26" t="s">
        <v>25</v>
      </c>
      <c r="C26">
        <v>2</v>
      </c>
      <c r="D26">
        <v>7</v>
      </c>
      <c r="E26">
        <v>0</v>
      </c>
      <c r="G26">
        <f t="shared" si="0"/>
        <v>14</v>
      </c>
      <c r="H26">
        <f t="shared" si="1"/>
        <v>0</v>
      </c>
    </row>
    <row r="27" spans="2:11" x14ac:dyDescent="0.35">
      <c r="B27" t="s">
        <v>26</v>
      </c>
      <c r="C27">
        <v>0</v>
      </c>
      <c r="D27">
        <v>40</v>
      </c>
      <c r="E27">
        <v>2</v>
      </c>
      <c r="G27">
        <f t="shared" si="0"/>
        <v>0</v>
      </c>
      <c r="H27">
        <f t="shared" si="1"/>
        <v>0</v>
      </c>
      <c r="J27" t="s">
        <v>27</v>
      </c>
    </row>
    <row r="28" spans="2:11" x14ac:dyDescent="0.35">
      <c r="B28" t="s">
        <v>28</v>
      </c>
      <c r="C28">
        <v>1</v>
      </c>
      <c r="D28">
        <v>1.5</v>
      </c>
      <c r="E28">
        <v>1.5</v>
      </c>
      <c r="G28">
        <f t="shared" si="0"/>
        <v>1.5</v>
      </c>
      <c r="H28">
        <f t="shared" si="1"/>
        <v>1.5</v>
      </c>
    </row>
    <row r="29" spans="2:11" x14ac:dyDescent="0.35">
      <c r="B29" t="s">
        <v>29</v>
      </c>
      <c r="C29">
        <v>1</v>
      </c>
      <c r="D29">
        <v>233</v>
      </c>
      <c r="E29">
        <v>0</v>
      </c>
      <c r="G29">
        <f t="shared" si="0"/>
        <v>233</v>
      </c>
      <c r="H29">
        <f t="shared" si="1"/>
        <v>0</v>
      </c>
      <c r="J29" s="3" t="s">
        <v>30</v>
      </c>
    </row>
    <row r="30" spans="2:11" x14ac:dyDescent="0.35">
      <c r="B30" t="s">
        <v>31</v>
      </c>
      <c r="C30">
        <v>1</v>
      </c>
      <c r="D30">
        <v>2</v>
      </c>
      <c r="E30">
        <v>0</v>
      </c>
      <c r="G30">
        <f t="shared" si="0"/>
        <v>2</v>
      </c>
      <c r="H30">
        <f t="shared" si="1"/>
        <v>0</v>
      </c>
      <c r="K30" t="s">
        <v>32</v>
      </c>
    </row>
    <row r="31" spans="2:11" x14ac:dyDescent="0.35">
      <c r="B31" t="s">
        <v>33</v>
      </c>
      <c r="C31">
        <v>1</v>
      </c>
      <c r="D31">
        <v>1.5</v>
      </c>
      <c r="E31">
        <v>1</v>
      </c>
      <c r="G31">
        <f t="shared" si="0"/>
        <v>1.5</v>
      </c>
      <c r="H31">
        <f t="shared" si="1"/>
        <v>1</v>
      </c>
      <c r="K31" t="s">
        <v>34</v>
      </c>
    </row>
    <row r="32" spans="2:11" x14ac:dyDescent="0.35">
      <c r="B32" t="s">
        <v>35</v>
      </c>
      <c r="C32">
        <v>1</v>
      </c>
      <c r="D32">
        <v>10</v>
      </c>
      <c r="E32">
        <v>1</v>
      </c>
      <c r="G32">
        <f t="shared" si="0"/>
        <v>10</v>
      </c>
      <c r="H32">
        <f t="shared" si="1"/>
        <v>1</v>
      </c>
      <c r="K32" t="s">
        <v>36</v>
      </c>
    </row>
    <row r="33" spans="1:11" x14ac:dyDescent="0.35">
      <c r="B33" t="s">
        <v>117</v>
      </c>
      <c r="C33">
        <v>1</v>
      </c>
      <c r="D33">
        <v>20</v>
      </c>
      <c r="G33">
        <f t="shared" si="0"/>
        <v>20</v>
      </c>
      <c r="K33" s="10" t="s">
        <v>118</v>
      </c>
    </row>
    <row r="34" spans="1:11" x14ac:dyDescent="0.35">
      <c r="B34" t="s">
        <v>37</v>
      </c>
      <c r="C34">
        <v>2</v>
      </c>
      <c r="D34">
        <v>1</v>
      </c>
      <c r="E34">
        <v>1</v>
      </c>
      <c r="G34">
        <f t="shared" si="0"/>
        <v>2</v>
      </c>
      <c r="H34">
        <f t="shared" si="1"/>
        <v>2</v>
      </c>
      <c r="K34" t="s">
        <v>38</v>
      </c>
    </row>
    <row r="35" spans="1:11" x14ac:dyDescent="0.35">
      <c r="B35" t="s">
        <v>39</v>
      </c>
      <c r="C35">
        <v>1</v>
      </c>
      <c r="D35">
        <v>2</v>
      </c>
      <c r="E35">
        <v>2</v>
      </c>
      <c r="G35">
        <f t="shared" si="0"/>
        <v>2</v>
      </c>
      <c r="H35">
        <f t="shared" si="1"/>
        <v>2</v>
      </c>
    </row>
    <row r="36" spans="1:11" x14ac:dyDescent="0.35">
      <c r="G36">
        <f t="shared" si="0"/>
        <v>0</v>
      </c>
      <c r="H36">
        <f t="shared" si="1"/>
        <v>0</v>
      </c>
    </row>
    <row r="37" spans="1:11" x14ac:dyDescent="0.35">
      <c r="G37">
        <f t="shared" si="0"/>
        <v>0</v>
      </c>
      <c r="H37">
        <f t="shared" si="1"/>
        <v>0</v>
      </c>
    </row>
    <row r="38" spans="1:11" x14ac:dyDescent="0.35">
      <c r="A38" t="s">
        <v>40</v>
      </c>
      <c r="B38" t="s">
        <v>41</v>
      </c>
      <c r="C38">
        <v>1</v>
      </c>
      <c r="D38">
        <v>80</v>
      </c>
      <c r="G38">
        <f t="shared" si="0"/>
        <v>80</v>
      </c>
      <c r="H38">
        <f t="shared" si="1"/>
        <v>0</v>
      </c>
    </row>
    <row r="39" spans="1:11" x14ac:dyDescent="0.35">
      <c r="B39" t="s">
        <v>42</v>
      </c>
      <c r="C39">
        <v>1</v>
      </c>
      <c r="D39">
        <v>3</v>
      </c>
      <c r="G39">
        <f t="shared" si="0"/>
        <v>3</v>
      </c>
      <c r="H39">
        <f t="shared" si="1"/>
        <v>0</v>
      </c>
    </row>
    <row r="40" spans="1:11" x14ac:dyDescent="0.35">
      <c r="B40" t="s">
        <v>43</v>
      </c>
      <c r="C40">
        <v>1</v>
      </c>
      <c r="D40">
        <v>3</v>
      </c>
      <c r="G40">
        <f t="shared" si="0"/>
        <v>3</v>
      </c>
      <c r="H40">
        <f t="shared" si="1"/>
        <v>0</v>
      </c>
    </row>
    <row r="41" spans="1:11" x14ac:dyDescent="0.35">
      <c r="B41" t="s">
        <v>44</v>
      </c>
    </row>
    <row r="42" spans="1:11" x14ac:dyDescent="0.35">
      <c r="G42">
        <f>SUM(G5:G41)</f>
        <v>585.35</v>
      </c>
      <c r="H42">
        <f>SUM(H5:H41)</f>
        <v>46.25</v>
      </c>
    </row>
    <row r="43" spans="1:11" x14ac:dyDescent="0.35">
      <c r="B43" t="s">
        <v>45</v>
      </c>
      <c r="H43">
        <v>28</v>
      </c>
      <c r="J43" s="2" t="s">
        <v>46</v>
      </c>
    </row>
    <row r="44" spans="1:11" x14ac:dyDescent="0.35">
      <c r="B44" t="s">
        <v>47</v>
      </c>
      <c r="G44">
        <v>15</v>
      </c>
    </row>
    <row r="46" spans="1:11" x14ac:dyDescent="0.35">
      <c r="G46" s="3">
        <f>G44*G42</f>
        <v>8780.25</v>
      </c>
      <c r="H46" s="3">
        <f>H43*H42</f>
        <v>1295</v>
      </c>
    </row>
    <row r="48" spans="1:11" x14ac:dyDescent="0.35">
      <c r="A48" t="s">
        <v>48</v>
      </c>
      <c r="C48" t="s">
        <v>49</v>
      </c>
      <c r="D48" t="s">
        <v>50</v>
      </c>
      <c r="E48" t="s">
        <v>51</v>
      </c>
      <c r="G48" t="s">
        <v>52</v>
      </c>
    </row>
    <row r="49" spans="2:11" x14ac:dyDescent="0.35">
      <c r="B49" t="s">
        <v>53</v>
      </c>
      <c r="C49">
        <v>14212</v>
      </c>
      <c r="D49" t="s">
        <v>54</v>
      </c>
      <c r="E49">
        <v>0.15</v>
      </c>
      <c r="G49">
        <f>E49*C49</f>
        <v>2131.7999999999997</v>
      </c>
    </row>
    <row r="50" spans="2:11" x14ac:dyDescent="0.35">
      <c r="B50" t="s">
        <v>56</v>
      </c>
      <c r="G50">
        <f t="shared" ref="G50:G62" si="2">E50*C50</f>
        <v>0</v>
      </c>
      <c r="H50" t="s">
        <v>57</v>
      </c>
    </row>
    <row r="51" spans="2:11" x14ac:dyDescent="0.35">
      <c r="B51" t="s">
        <v>58</v>
      </c>
      <c r="C51">
        <v>2000</v>
      </c>
      <c r="D51" t="s">
        <v>59</v>
      </c>
      <c r="E51">
        <v>0.5</v>
      </c>
      <c r="G51">
        <f t="shared" si="2"/>
        <v>1000</v>
      </c>
    </row>
    <row r="52" spans="2:11" x14ac:dyDescent="0.35">
      <c r="B52" t="s">
        <v>60</v>
      </c>
      <c r="C52">
        <v>7106</v>
      </c>
      <c r="D52" t="s">
        <v>61</v>
      </c>
      <c r="E52">
        <v>0.03</v>
      </c>
      <c r="G52">
        <f t="shared" si="2"/>
        <v>213.17999999999998</v>
      </c>
      <c r="I52" t="s">
        <v>62</v>
      </c>
    </row>
    <row r="53" spans="2:11" x14ac:dyDescent="0.35">
      <c r="B53" t="s">
        <v>120</v>
      </c>
      <c r="C53">
        <v>8500</v>
      </c>
      <c r="D53" t="s">
        <v>61</v>
      </c>
      <c r="E53">
        <v>0.06</v>
      </c>
      <c r="G53">
        <f>E53*C53</f>
        <v>510</v>
      </c>
      <c r="I53" t="s">
        <v>121</v>
      </c>
    </row>
    <row r="54" spans="2:11" x14ac:dyDescent="0.35">
      <c r="B54" t="s">
        <v>63</v>
      </c>
      <c r="C54">
        <v>0</v>
      </c>
      <c r="D54" t="s">
        <v>64</v>
      </c>
      <c r="E54">
        <v>5.5</v>
      </c>
      <c r="G54">
        <f t="shared" si="2"/>
        <v>0</v>
      </c>
      <c r="I54" t="s">
        <v>65</v>
      </c>
    </row>
    <row r="55" spans="2:11" x14ac:dyDescent="0.35">
      <c r="B55" t="s">
        <v>66</v>
      </c>
      <c r="D55" t="s">
        <v>67</v>
      </c>
      <c r="E55">
        <v>37.5</v>
      </c>
      <c r="G55">
        <f t="shared" si="2"/>
        <v>0</v>
      </c>
      <c r="K55" t="s">
        <v>122</v>
      </c>
    </row>
    <row r="56" spans="2:11" x14ac:dyDescent="0.35">
      <c r="B56" t="s">
        <v>68</v>
      </c>
      <c r="C56">
        <v>12</v>
      </c>
      <c r="D56" t="s">
        <v>67</v>
      </c>
      <c r="E56">
        <v>4</v>
      </c>
      <c r="G56">
        <f t="shared" si="2"/>
        <v>48</v>
      </c>
    </row>
    <row r="57" spans="2:11" x14ac:dyDescent="0.35">
      <c r="B57" t="s">
        <v>69</v>
      </c>
      <c r="C57">
        <v>12</v>
      </c>
      <c r="D57" t="s">
        <v>67</v>
      </c>
      <c r="E57">
        <v>4</v>
      </c>
      <c r="G57">
        <f t="shared" si="2"/>
        <v>48</v>
      </c>
    </row>
    <row r="58" spans="2:11" x14ac:dyDescent="0.35">
      <c r="B58" t="s">
        <v>70</v>
      </c>
      <c r="C58">
        <v>438</v>
      </c>
      <c r="D58" s="2" t="s">
        <v>71</v>
      </c>
      <c r="E58">
        <v>1.5</v>
      </c>
      <c r="G58">
        <f t="shared" si="2"/>
        <v>657</v>
      </c>
    </row>
    <row r="59" spans="2:11" x14ac:dyDescent="0.35">
      <c r="B59" t="s">
        <v>72</v>
      </c>
      <c r="C59">
        <v>3504</v>
      </c>
      <c r="D59" s="2" t="s">
        <v>73</v>
      </c>
      <c r="E59">
        <v>0.2</v>
      </c>
      <c r="G59">
        <f t="shared" si="2"/>
        <v>700.80000000000007</v>
      </c>
    </row>
    <row r="60" spans="2:11" x14ac:dyDescent="0.35">
      <c r="B60" t="s">
        <v>74</v>
      </c>
      <c r="C60">
        <v>150</v>
      </c>
      <c r="D60" t="s">
        <v>59</v>
      </c>
      <c r="E60">
        <v>1</v>
      </c>
      <c r="G60">
        <f t="shared" si="2"/>
        <v>150</v>
      </c>
    </row>
    <row r="61" spans="2:11" x14ac:dyDescent="0.35">
      <c r="B61" t="s">
        <v>75</v>
      </c>
      <c r="C61">
        <v>14212</v>
      </c>
      <c r="D61" t="s">
        <v>61</v>
      </c>
      <c r="E61">
        <v>0.12</v>
      </c>
      <c r="G61">
        <f t="shared" si="2"/>
        <v>1705.4399999999998</v>
      </c>
    </row>
    <row r="62" spans="2:11" x14ac:dyDescent="0.35">
      <c r="B62" t="s">
        <v>76</v>
      </c>
      <c r="G62">
        <f t="shared" si="2"/>
        <v>0</v>
      </c>
    </row>
    <row r="63" spans="2:11" x14ac:dyDescent="0.35">
      <c r="G63" s="3">
        <f>SUM(G49:G62)</f>
        <v>7164.2199999999993</v>
      </c>
    </row>
    <row r="65" spans="1:7" x14ac:dyDescent="0.35">
      <c r="C65" t="s">
        <v>77</v>
      </c>
      <c r="D65" t="s">
        <v>78</v>
      </c>
      <c r="E65" t="s">
        <v>52</v>
      </c>
    </row>
    <row r="66" spans="1:7" x14ac:dyDescent="0.35">
      <c r="A66" t="s">
        <v>79</v>
      </c>
      <c r="B66" t="s">
        <v>80</v>
      </c>
      <c r="C66">
        <v>20</v>
      </c>
      <c r="D66">
        <v>15</v>
      </c>
      <c r="E66" s="3">
        <f>C66*D66</f>
        <v>300</v>
      </c>
    </row>
    <row r="68" spans="1:7" x14ac:dyDescent="0.35">
      <c r="C68" t="s">
        <v>81</v>
      </c>
      <c r="D68" t="s">
        <v>82</v>
      </c>
      <c r="E68" t="s">
        <v>52</v>
      </c>
    </row>
    <row r="69" spans="1:7" x14ac:dyDescent="0.35">
      <c r="B69" t="s">
        <v>83</v>
      </c>
      <c r="C69">
        <v>840</v>
      </c>
      <c r="D69">
        <v>1</v>
      </c>
      <c r="E69" s="3">
        <f>C69*D69</f>
        <v>840</v>
      </c>
      <c r="G69" t="s">
        <v>84</v>
      </c>
    </row>
    <row r="70" spans="1:7" x14ac:dyDescent="0.35">
      <c r="B70" t="s">
        <v>85</v>
      </c>
    </row>
    <row r="71" spans="1:7" x14ac:dyDescent="0.35">
      <c r="B71" t="s">
        <v>86</v>
      </c>
    </row>
    <row r="72" spans="1:7" ht="12" customHeight="1" x14ac:dyDescent="0.35"/>
    <row r="73" spans="1:7" x14ac:dyDescent="0.35">
      <c r="B73" t="s">
        <v>87</v>
      </c>
      <c r="D73" s="3">
        <f>E69+G63+G46+H46</f>
        <v>18079.47</v>
      </c>
    </row>
    <row r="75" spans="1:7" ht="12" customHeight="1" x14ac:dyDescent="0.35">
      <c r="A75" t="s">
        <v>88</v>
      </c>
    </row>
    <row r="76" spans="1:7" ht="9" customHeight="1" x14ac:dyDescent="0.35">
      <c r="B76" t="s">
        <v>89</v>
      </c>
    </row>
    <row r="77" spans="1:7" ht="9" customHeight="1" x14ac:dyDescent="0.35">
      <c r="B77" t="s">
        <v>90</v>
      </c>
    </row>
    <row r="78" spans="1:7" ht="9" customHeight="1" x14ac:dyDescent="0.35">
      <c r="B78" t="s">
        <v>91</v>
      </c>
    </row>
    <row r="79" spans="1:7" ht="9" customHeight="1" x14ac:dyDescent="0.35">
      <c r="B79" t="s">
        <v>92</v>
      </c>
    </row>
    <row r="80" spans="1:7" ht="9" customHeight="1" x14ac:dyDescent="0.35">
      <c r="B80" t="s">
        <v>93</v>
      </c>
    </row>
    <row r="81" spans="1:12" ht="9" customHeight="1" x14ac:dyDescent="0.35">
      <c r="B81" t="s">
        <v>94</v>
      </c>
    </row>
    <row r="82" spans="1:12" ht="9" customHeight="1" x14ac:dyDescent="0.35">
      <c r="B82" t="s">
        <v>95</v>
      </c>
    </row>
    <row r="83" spans="1:12" ht="9" customHeight="1" x14ac:dyDescent="0.35">
      <c r="B83" t="s">
        <v>96</v>
      </c>
      <c r="D83" t="s">
        <v>97</v>
      </c>
      <c r="L83" t="s">
        <v>98</v>
      </c>
    </row>
    <row r="85" spans="1:12" x14ac:dyDescent="0.35">
      <c r="B85" t="s">
        <v>99</v>
      </c>
    </row>
    <row r="87" spans="1:12" x14ac:dyDescent="0.35">
      <c r="B87" t="s">
        <v>100</v>
      </c>
      <c r="D87" s="3">
        <v>2000</v>
      </c>
    </row>
    <row r="89" spans="1:12" x14ac:dyDescent="0.35">
      <c r="D89" t="s">
        <v>101</v>
      </c>
    </row>
    <row r="90" spans="1:12" x14ac:dyDescent="0.35">
      <c r="A90" t="s">
        <v>102</v>
      </c>
      <c r="B90" s="4">
        <v>7000</v>
      </c>
      <c r="C90" t="s">
        <v>59</v>
      </c>
      <c r="D90">
        <v>4.5</v>
      </c>
      <c r="E90" t="s">
        <v>103</v>
      </c>
      <c r="I90" s="3">
        <f>D90*B90</f>
        <v>31500</v>
      </c>
    </row>
    <row r="92" spans="1:12" x14ac:dyDescent="0.35">
      <c r="B92" t="s">
        <v>104</v>
      </c>
      <c r="E92" t="s">
        <v>105</v>
      </c>
      <c r="I92" s="3">
        <f>D87+D73</f>
        <v>20079.47</v>
      </c>
    </row>
    <row r="93" spans="1:12" x14ac:dyDescent="0.35">
      <c r="B93" t="s">
        <v>106</v>
      </c>
    </row>
    <row r="94" spans="1:12" x14ac:dyDescent="0.35">
      <c r="F94" s="3" t="s">
        <v>107</v>
      </c>
      <c r="G94" s="3"/>
      <c r="H94" s="3"/>
      <c r="I94" s="5">
        <f>I90-I92</f>
        <v>11420.529999999999</v>
      </c>
    </row>
  </sheetData>
  <printOptions gridLines="1"/>
  <pageMargins left="0.7" right="0.7" top="0.75" bottom="0.75" header="0.3" footer="0.3"/>
  <pageSetup scale="5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opLeftCell="A19" workbookViewId="0">
      <selection activeCell="N60" sqref="N60"/>
    </sheetView>
  </sheetViews>
  <sheetFormatPr defaultRowHeight="14.5" x14ac:dyDescent="0.35"/>
  <cols>
    <col min="1" max="1" width="15.26953125" customWidth="1"/>
    <col min="2" max="2" width="37.54296875" customWidth="1"/>
    <col min="9" max="9" width="11.81640625" customWidth="1"/>
  </cols>
  <sheetData>
    <row r="1" spans="1:15" x14ac:dyDescent="0.35">
      <c r="B1" t="s">
        <v>0</v>
      </c>
    </row>
    <row r="2" spans="1:15" x14ac:dyDescent="0.35">
      <c r="A2" t="s">
        <v>1</v>
      </c>
      <c r="B2" s="3" t="s">
        <v>119</v>
      </c>
    </row>
    <row r="3" spans="1:15" ht="74.25" customHeight="1" x14ac:dyDescent="0.35">
      <c r="A3" s="1"/>
      <c r="B3" s="1"/>
      <c r="C3" s="1" t="s">
        <v>2</v>
      </c>
      <c r="D3" s="1" t="s">
        <v>3</v>
      </c>
      <c r="E3" s="1" t="s">
        <v>4</v>
      </c>
      <c r="F3" s="1"/>
      <c r="G3" s="1" t="s">
        <v>5</v>
      </c>
      <c r="H3" s="1" t="s">
        <v>6</v>
      </c>
      <c r="I3" s="1"/>
      <c r="J3" s="1"/>
      <c r="K3" s="1"/>
      <c r="L3" s="1"/>
      <c r="M3" s="1"/>
      <c r="N3" s="1"/>
      <c r="O3" s="1"/>
    </row>
    <row r="4" spans="1:15" x14ac:dyDescent="0.35">
      <c r="A4" t="s">
        <v>7</v>
      </c>
      <c r="B4" t="s">
        <v>8</v>
      </c>
      <c r="C4">
        <v>1</v>
      </c>
      <c r="D4">
        <v>1</v>
      </c>
      <c r="E4">
        <v>1</v>
      </c>
      <c r="G4">
        <f>D4*C4</f>
        <v>1</v>
      </c>
      <c r="H4">
        <f>E4*C4</f>
        <v>1</v>
      </c>
    </row>
    <row r="5" spans="1:15" x14ac:dyDescent="0.35">
      <c r="B5" t="s">
        <v>9</v>
      </c>
      <c r="C5">
        <v>2</v>
      </c>
      <c r="D5">
        <v>1</v>
      </c>
      <c r="E5">
        <v>1</v>
      </c>
      <c r="G5">
        <f t="shared" ref="G5:G39" si="0">D5*C5</f>
        <v>2</v>
      </c>
      <c r="H5">
        <f t="shared" ref="H5:H39" si="1">E5*C5</f>
        <v>2</v>
      </c>
    </row>
    <row r="6" spans="1:15" x14ac:dyDescent="0.35">
      <c r="B6" t="s">
        <v>10</v>
      </c>
      <c r="C6">
        <v>0</v>
      </c>
      <c r="D6">
        <v>2</v>
      </c>
      <c r="E6">
        <v>2</v>
      </c>
      <c r="G6">
        <f t="shared" si="0"/>
        <v>0</v>
      </c>
      <c r="H6">
        <f t="shared" si="1"/>
        <v>0</v>
      </c>
    </row>
    <row r="7" spans="1:15" x14ac:dyDescent="0.35">
      <c r="B7" s="2" t="s">
        <v>11</v>
      </c>
      <c r="C7">
        <v>1</v>
      </c>
      <c r="D7">
        <v>4</v>
      </c>
      <c r="E7">
        <v>4</v>
      </c>
      <c r="G7">
        <f t="shared" si="0"/>
        <v>4</v>
      </c>
      <c r="H7">
        <f t="shared" si="1"/>
        <v>4</v>
      </c>
      <c r="J7" t="s">
        <v>113</v>
      </c>
    </row>
    <row r="8" spans="1:15" x14ac:dyDescent="0.35">
      <c r="B8" t="s">
        <v>12</v>
      </c>
      <c r="C8">
        <v>0</v>
      </c>
      <c r="D8">
        <v>0.75</v>
      </c>
      <c r="E8">
        <v>0.75</v>
      </c>
      <c r="G8">
        <f t="shared" si="0"/>
        <v>0</v>
      </c>
      <c r="H8">
        <f t="shared" si="1"/>
        <v>0</v>
      </c>
    </row>
    <row r="9" spans="1:15" x14ac:dyDescent="0.35">
      <c r="B9" t="s">
        <v>13</v>
      </c>
      <c r="C9">
        <v>1</v>
      </c>
      <c r="D9">
        <v>0.5</v>
      </c>
      <c r="E9">
        <v>0.5</v>
      </c>
      <c r="G9">
        <f t="shared" si="0"/>
        <v>0.5</v>
      </c>
      <c r="H9">
        <f t="shared" si="1"/>
        <v>0.5</v>
      </c>
    </row>
    <row r="10" spans="1:15" x14ac:dyDescent="0.35">
      <c r="B10" t="s">
        <v>14</v>
      </c>
      <c r="C10">
        <v>3</v>
      </c>
      <c r="D10">
        <v>2.25</v>
      </c>
      <c r="E10">
        <v>2.25</v>
      </c>
      <c r="G10">
        <f t="shared" si="0"/>
        <v>6.75</v>
      </c>
      <c r="H10">
        <f t="shared" si="1"/>
        <v>6.75</v>
      </c>
    </row>
    <row r="11" spans="1:15" x14ac:dyDescent="0.35">
      <c r="B11" t="s">
        <v>15</v>
      </c>
      <c r="C11">
        <v>0</v>
      </c>
      <c r="D11">
        <v>25.5</v>
      </c>
      <c r="E11">
        <v>8.5</v>
      </c>
      <c r="G11">
        <f t="shared" si="0"/>
        <v>0</v>
      </c>
      <c r="H11">
        <f t="shared" si="1"/>
        <v>0</v>
      </c>
    </row>
    <row r="12" spans="1:15" x14ac:dyDescent="0.35">
      <c r="B12" t="s">
        <v>16</v>
      </c>
      <c r="C12">
        <v>1</v>
      </c>
      <c r="D12">
        <v>54</v>
      </c>
      <c r="E12">
        <v>18</v>
      </c>
      <c r="G12">
        <f t="shared" si="0"/>
        <v>54</v>
      </c>
      <c r="H12">
        <f t="shared" si="1"/>
        <v>18</v>
      </c>
    </row>
    <row r="13" spans="1:15" x14ac:dyDescent="0.35">
      <c r="B13" t="s">
        <v>17</v>
      </c>
      <c r="C13">
        <v>0</v>
      </c>
      <c r="D13">
        <v>78</v>
      </c>
      <c r="E13">
        <v>26</v>
      </c>
      <c r="G13">
        <f t="shared" si="0"/>
        <v>0</v>
      </c>
      <c r="H13">
        <f t="shared" si="1"/>
        <v>0</v>
      </c>
    </row>
    <row r="14" spans="1:15" x14ac:dyDescent="0.35">
      <c r="B14" t="s">
        <v>18</v>
      </c>
      <c r="C14">
        <v>0</v>
      </c>
      <c r="D14">
        <v>1</v>
      </c>
      <c r="E14">
        <v>1</v>
      </c>
      <c r="G14">
        <f t="shared" si="0"/>
        <v>0</v>
      </c>
      <c r="H14">
        <f t="shared" si="1"/>
        <v>0</v>
      </c>
    </row>
    <row r="15" spans="1:15" x14ac:dyDescent="0.35">
      <c r="B15" t="s">
        <v>19</v>
      </c>
      <c r="C15">
        <v>0</v>
      </c>
      <c r="D15">
        <v>1</v>
      </c>
      <c r="E15">
        <v>1</v>
      </c>
      <c r="G15">
        <f t="shared" si="0"/>
        <v>0</v>
      </c>
      <c r="H15">
        <f t="shared" si="1"/>
        <v>0</v>
      </c>
    </row>
    <row r="16" spans="1:15" x14ac:dyDescent="0.35">
      <c r="B16" t="s">
        <v>20</v>
      </c>
      <c r="C16">
        <v>0</v>
      </c>
      <c r="D16">
        <v>10</v>
      </c>
      <c r="G16">
        <f t="shared" si="0"/>
        <v>0</v>
      </c>
      <c r="J16" s="9" t="s">
        <v>125</v>
      </c>
    </row>
    <row r="17" spans="2:11" x14ac:dyDescent="0.35">
      <c r="B17" t="s">
        <v>108</v>
      </c>
      <c r="C17">
        <v>0</v>
      </c>
      <c r="D17">
        <v>10</v>
      </c>
      <c r="G17">
        <f t="shared" si="0"/>
        <v>0</v>
      </c>
    </row>
    <row r="18" spans="2:11" x14ac:dyDescent="0.35">
      <c r="B18" t="s">
        <v>114</v>
      </c>
      <c r="C18">
        <v>1</v>
      </c>
      <c r="D18">
        <v>38</v>
      </c>
      <c r="G18">
        <f t="shared" si="0"/>
        <v>38</v>
      </c>
    </row>
    <row r="19" spans="2:11" x14ac:dyDescent="0.35">
      <c r="B19" t="s">
        <v>115</v>
      </c>
      <c r="C19">
        <v>0</v>
      </c>
      <c r="D19">
        <v>60</v>
      </c>
      <c r="G19">
        <f t="shared" si="0"/>
        <v>0</v>
      </c>
    </row>
    <row r="20" spans="2:11" x14ac:dyDescent="0.35">
      <c r="B20" t="s">
        <v>21</v>
      </c>
      <c r="C20">
        <v>1</v>
      </c>
      <c r="D20">
        <v>10</v>
      </c>
      <c r="G20">
        <f t="shared" si="0"/>
        <v>10</v>
      </c>
    </row>
    <row r="21" spans="2:11" x14ac:dyDescent="0.35">
      <c r="B21" t="s">
        <v>116</v>
      </c>
      <c r="C21">
        <v>1</v>
      </c>
      <c r="D21">
        <v>40</v>
      </c>
      <c r="G21">
        <f t="shared" si="0"/>
        <v>40</v>
      </c>
    </row>
    <row r="22" spans="2:11" x14ac:dyDescent="0.35">
      <c r="B22" t="s">
        <v>22</v>
      </c>
      <c r="C22">
        <v>2</v>
      </c>
      <c r="D22">
        <v>0.25</v>
      </c>
      <c r="E22">
        <v>0.25</v>
      </c>
      <c r="G22">
        <f>D22*C22</f>
        <v>0.5</v>
      </c>
      <c r="H22">
        <f>E22*C22</f>
        <v>0.5</v>
      </c>
    </row>
    <row r="23" spans="2:11" x14ac:dyDescent="0.35">
      <c r="B23" t="s">
        <v>23</v>
      </c>
      <c r="C23">
        <v>20</v>
      </c>
      <c r="D23">
        <v>0.08</v>
      </c>
      <c r="G23">
        <f t="shared" si="0"/>
        <v>1.6</v>
      </c>
      <c r="H23">
        <f t="shared" si="1"/>
        <v>0</v>
      </c>
    </row>
    <row r="24" spans="2:11" x14ac:dyDescent="0.35">
      <c r="B24" t="s">
        <v>24</v>
      </c>
      <c r="C24">
        <v>3</v>
      </c>
      <c r="D24">
        <v>2</v>
      </c>
      <c r="E24">
        <v>2</v>
      </c>
      <c r="G24">
        <f t="shared" si="0"/>
        <v>6</v>
      </c>
      <c r="H24">
        <f t="shared" si="1"/>
        <v>6</v>
      </c>
    </row>
    <row r="25" spans="2:11" x14ac:dyDescent="0.35">
      <c r="B25" t="s">
        <v>25</v>
      </c>
      <c r="C25">
        <v>2</v>
      </c>
      <c r="D25">
        <v>7</v>
      </c>
      <c r="E25">
        <v>0</v>
      </c>
      <c r="G25">
        <f t="shared" si="0"/>
        <v>14</v>
      </c>
      <c r="H25">
        <f t="shared" si="1"/>
        <v>0</v>
      </c>
    </row>
    <row r="26" spans="2:11" x14ac:dyDescent="0.35">
      <c r="B26" t="s">
        <v>26</v>
      </c>
      <c r="C26">
        <v>0</v>
      </c>
      <c r="D26">
        <v>40</v>
      </c>
      <c r="E26">
        <v>2</v>
      </c>
      <c r="G26">
        <f t="shared" si="0"/>
        <v>0</v>
      </c>
      <c r="H26">
        <f t="shared" si="1"/>
        <v>0</v>
      </c>
      <c r="J26" t="s">
        <v>27</v>
      </c>
    </row>
    <row r="27" spans="2:11" x14ac:dyDescent="0.35">
      <c r="B27" t="s">
        <v>28</v>
      </c>
      <c r="C27">
        <v>1</v>
      </c>
      <c r="D27">
        <v>1.5</v>
      </c>
      <c r="E27">
        <v>1.5</v>
      </c>
      <c r="G27">
        <f t="shared" si="0"/>
        <v>1.5</v>
      </c>
      <c r="H27">
        <f t="shared" si="1"/>
        <v>1.5</v>
      </c>
    </row>
    <row r="28" spans="2:11" x14ac:dyDescent="0.35">
      <c r="B28" t="s">
        <v>29</v>
      </c>
      <c r="C28">
        <v>1</v>
      </c>
      <c r="D28">
        <v>233</v>
      </c>
      <c r="E28">
        <v>0</v>
      </c>
      <c r="G28">
        <f t="shared" si="0"/>
        <v>233</v>
      </c>
      <c r="H28">
        <f t="shared" si="1"/>
        <v>0</v>
      </c>
      <c r="J28" s="3" t="s">
        <v>30</v>
      </c>
    </row>
    <row r="29" spans="2:11" x14ac:dyDescent="0.35">
      <c r="B29" t="s">
        <v>31</v>
      </c>
      <c r="C29">
        <v>1</v>
      </c>
      <c r="D29">
        <v>2</v>
      </c>
      <c r="E29">
        <v>0</v>
      </c>
      <c r="G29">
        <f t="shared" si="0"/>
        <v>2</v>
      </c>
      <c r="H29">
        <f t="shared" si="1"/>
        <v>0</v>
      </c>
      <c r="K29" t="s">
        <v>32</v>
      </c>
    </row>
    <row r="30" spans="2:11" x14ac:dyDescent="0.35">
      <c r="B30" t="s">
        <v>33</v>
      </c>
      <c r="C30">
        <v>1</v>
      </c>
      <c r="D30">
        <v>1.5</v>
      </c>
      <c r="E30">
        <v>1</v>
      </c>
      <c r="G30">
        <f t="shared" si="0"/>
        <v>1.5</v>
      </c>
      <c r="H30">
        <f t="shared" si="1"/>
        <v>1</v>
      </c>
      <c r="K30" t="s">
        <v>34</v>
      </c>
    </row>
    <row r="31" spans="2:11" x14ac:dyDescent="0.35">
      <c r="B31" t="s">
        <v>35</v>
      </c>
      <c r="C31">
        <v>1</v>
      </c>
      <c r="D31">
        <v>10</v>
      </c>
      <c r="E31">
        <v>1</v>
      </c>
      <c r="G31">
        <f t="shared" si="0"/>
        <v>10</v>
      </c>
      <c r="H31">
        <f t="shared" si="1"/>
        <v>1</v>
      </c>
      <c r="K31" t="s">
        <v>36</v>
      </c>
    </row>
    <row r="32" spans="2:11" x14ac:dyDescent="0.35">
      <c r="B32" t="s">
        <v>117</v>
      </c>
      <c r="C32">
        <v>1</v>
      </c>
      <c r="D32">
        <v>20</v>
      </c>
      <c r="G32">
        <f t="shared" si="0"/>
        <v>20</v>
      </c>
      <c r="K32" s="10" t="s">
        <v>118</v>
      </c>
    </row>
    <row r="33" spans="1:13" x14ac:dyDescent="0.35">
      <c r="B33" t="s">
        <v>37</v>
      </c>
      <c r="C33">
        <v>2</v>
      </c>
      <c r="D33">
        <v>1</v>
      </c>
      <c r="E33">
        <v>1</v>
      </c>
      <c r="G33">
        <f t="shared" si="0"/>
        <v>2</v>
      </c>
      <c r="H33">
        <f t="shared" si="1"/>
        <v>2</v>
      </c>
      <c r="K33" t="s">
        <v>38</v>
      </c>
    </row>
    <row r="34" spans="1:13" x14ac:dyDescent="0.35">
      <c r="B34" t="s">
        <v>39</v>
      </c>
      <c r="C34">
        <v>1</v>
      </c>
      <c r="D34">
        <v>2</v>
      </c>
      <c r="E34">
        <v>2</v>
      </c>
      <c r="G34">
        <f t="shared" si="0"/>
        <v>2</v>
      </c>
      <c r="H34">
        <f t="shared" si="1"/>
        <v>2</v>
      </c>
    </row>
    <row r="35" spans="1:13" x14ac:dyDescent="0.35">
      <c r="G35">
        <f t="shared" si="0"/>
        <v>0</v>
      </c>
      <c r="H35">
        <f t="shared" si="1"/>
        <v>0</v>
      </c>
    </row>
    <row r="36" spans="1:13" x14ac:dyDescent="0.35">
      <c r="G36">
        <f t="shared" si="0"/>
        <v>0</v>
      </c>
      <c r="H36">
        <f t="shared" si="1"/>
        <v>0</v>
      </c>
    </row>
    <row r="37" spans="1:13" x14ac:dyDescent="0.35">
      <c r="A37" t="s">
        <v>40</v>
      </c>
      <c r="B37" t="s">
        <v>41</v>
      </c>
      <c r="C37">
        <v>1</v>
      </c>
      <c r="D37">
        <v>80</v>
      </c>
      <c r="G37">
        <f t="shared" si="0"/>
        <v>80</v>
      </c>
      <c r="H37">
        <f t="shared" si="1"/>
        <v>0</v>
      </c>
    </row>
    <row r="38" spans="1:13" x14ac:dyDescent="0.35">
      <c r="B38" t="s">
        <v>42</v>
      </c>
      <c r="C38">
        <v>1</v>
      </c>
      <c r="D38">
        <v>3</v>
      </c>
      <c r="G38">
        <f t="shared" si="0"/>
        <v>3</v>
      </c>
      <c r="H38">
        <f t="shared" si="1"/>
        <v>0</v>
      </c>
    </row>
    <row r="39" spans="1:13" x14ac:dyDescent="0.35">
      <c r="B39" t="s">
        <v>43</v>
      </c>
      <c r="C39">
        <v>1</v>
      </c>
      <c r="D39">
        <v>3</v>
      </c>
      <c r="G39">
        <f t="shared" si="0"/>
        <v>3</v>
      </c>
      <c r="H39">
        <f t="shared" si="1"/>
        <v>0</v>
      </c>
    </row>
    <row r="40" spans="1:13" x14ac:dyDescent="0.35">
      <c r="B40" t="s">
        <v>44</v>
      </c>
    </row>
    <row r="41" spans="1:13" x14ac:dyDescent="0.35">
      <c r="G41">
        <f>SUM(G4:G40)</f>
        <v>536.35</v>
      </c>
      <c r="H41">
        <f>SUM(H4:H40)</f>
        <v>46.25</v>
      </c>
    </row>
    <row r="42" spans="1:13" x14ac:dyDescent="0.35">
      <c r="B42" t="s">
        <v>45</v>
      </c>
      <c r="H42">
        <v>28</v>
      </c>
      <c r="J42" t="s">
        <v>46</v>
      </c>
    </row>
    <row r="43" spans="1:13" x14ac:dyDescent="0.35">
      <c r="B43" t="s">
        <v>47</v>
      </c>
      <c r="G43">
        <v>15</v>
      </c>
    </row>
    <row r="44" spans="1:13" x14ac:dyDescent="0.35">
      <c r="G44" s="3">
        <f>G43*G41</f>
        <v>8045.25</v>
      </c>
      <c r="H44" s="3">
        <f>H42*H41</f>
        <v>1295</v>
      </c>
    </row>
    <row r="46" spans="1:13" x14ac:dyDescent="0.35">
      <c r="A46" t="s">
        <v>48</v>
      </c>
      <c r="C46" t="s">
        <v>49</v>
      </c>
      <c r="D46" t="s">
        <v>50</v>
      </c>
      <c r="E46" t="s">
        <v>51</v>
      </c>
      <c r="G46" t="s">
        <v>52</v>
      </c>
    </row>
    <row r="47" spans="1:13" x14ac:dyDescent="0.35">
      <c r="B47" t="s">
        <v>53</v>
      </c>
      <c r="C47">
        <v>14212</v>
      </c>
      <c r="D47" t="s">
        <v>54</v>
      </c>
      <c r="E47">
        <v>0.4</v>
      </c>
      <c r="G47">
        <f>E47*C47</f>
        <v>5684.8</v>
      </c>
      <c r="I47" s="11" t="s">
        <v>124</v>
      </c>
      <c r="J47" s="11"/>
      <c r="K47" s="11"/>
      <c r="L47" s="11"/>
      <c r="M47" s="11"/>
    </row>
    <row r="48" spans="1:13" x14ac:dyDescent="0.35">
      <c r="B48" t="s">
        <v>56</v>
      </c>
      <c r="G48">
        <f t="shared" ref="G48:G60" si="2">E48*C48</f>
        <v>0</v>
      </c>
      <c r="H48" t="s">
        <v>57</v>
      </c>
      <c r="I48" s="11"/>
      <c r="J48" s="11" t="s">
        <v>123</v>
      </c>
      <c r="K48" s="11"/>
      <c r="L48" s="11"/>
      <c r="M48" s="11"/>
    </row>
    <row r="49" spans="1:12" x14ac:dyDescent="0.35">
      <c r="B49" t="s">
        <v>58</v>
      </c>
      <c r="C49">
        <v>2000</v>
      </c>
      <c r="D49" t="s">
        <v>59</v>
      </c>
      <c r="E49">
        <v>0.5</v>
      </c>
      <c r="G49">
        <f t="shared" si="2"/>
        <v>1000</v>
      </c>
    </row>
    <row r="50" spans="1:12" x14ac:dyDescent="0.35">
      <c r="B50" t="s">
        <v>60</v>
      </c>
      <c r="C50">
        <v>7106</v>
      </c>
      <c r="D50" t="s">
        <v>61</v>
      </c>
      <c r="E50">
        <v>0.03</v>
      </c>
      <c r="G50">
        <f t="shared" si="2"/>
        <v>213.17999999999998</v>
      </c>
      <c r="I50" t="s">
        <v>62</v>
      </c>
    </row>
    <row r="51" spans="1:12" x14ac:dyDescent="0.35">
      <c r="B51" t="s">
        <v>63</v>
      </c>
      <c r="C51">
        <v>0</v>
      </c>
      <c r="D51" t="s">
        <v>64</v>
      </c>
      <c r="E51">
        <v>5.5</v>
      </c>
      <c r="G51">
        <f t="shared" si="2"/>
        <v>0</v>
      </c>
      <c r="I51" t="s">
        <v>65</v>
      </c>
    </row>
    <row r="52" spans="1:12" x14ac:dyDescent="0.35">
      <c r="B52" t="s">
        <v>120</v>
      </c>
      <c r="C52">
        <v>8500</v>
      </c>
      <c r="D52" t="s">
        <v>61</v>
      </c>
      <c r="E52">
        <v>0.06</v>
      </c>
      <c r="G52">
        <f>E52*C52</f>
        <v>510</v>
      </c>
      <c r="I52" t="s">
        <v>121</v>
      </c>
    </row>
    <row r="53" spans="1:12" x14ac:dyDescent="0.35">
      <c r="B53" t="s">
        <v>66</v>
      </c>
      <c r="D53" t="s">
        <v>67</v>
      </c>
      <c r="E53">
        <v>37.5</v>
      </c>
      <c r="G53">
        <f t="shared" si="2"/>
        <v>0</v>
      </c>
      <c r="L53" t="s">
        <v>122</v>
      </c>
    </row>
    <row r="54" spans="1:12" x14ac:dyDescent="0.35">
      <c r="B54" t="s">
        <v>68</v>
      </c>
      <c r="C54">
        <v>12</v>
      </c>
      <c r="D54" t="s">
        <v>67</v>
      </c>
      <c r="E54">
        <v>4</v>
      </c>
      <c r="G54">
        <f t="shared" si="2"/>
        <v>48</v>
      </c>
    </row>
    <row r="55" spans="1:12" x14ac:dyDescent="0.35">
      <c r="B55" t="s">
        <v>69</v>
      </c>
      <c r="C55">
        <v>12</v>
      </c>
      <c r="D55" t="s">
        <v>67</v>
      </c>
      <c r="E55">
        <v>4</v>
      </c>
      <c r="G55">
        <f t="shared" si="2"/>
        <v>48</v>
      </c>
    </row>
    <row r="56" spans="1:12" x14ac:dyDescent="0.35">
      <c r="B56" t="s">
        <v>70</v>
      </c>
      <c r="C56">
        <v>438</v>
      </c>
      <c r="D56" s="2" t="s">
        <v>71</v>
      </c>
      <c r="E56">
        <v>1.5</v>
      </c>
      <c r="G56">
        <f t="shared" si="2"/>
        <v>657</v>
      </c>
    </row>
    <row r="57" spans="1:12" x14ac:dyDescent="0.35">
      <c r="B57" t="s">
        <v>72</v>
      </c>
      <c r="C57">
        <v>3504</v>
      </c>
      <c r="D57" s="2" t="s">
        <v>73</v>
      </c>
      <c r="E57">
        <v>0.2</v>
      </c>
      <c r="G57">
        <f t="shared" si="2"/>
        <v>700.80000000000007</v>
      </c>
    </row>
    <row r="58" spans="1:12" x14ac:dyDescent="0.35">
      <c r="B58" t="s">
        <v>74</v>
      </c>
      <c r="C58">
        <v>150</v>
      </c>
      <c r="D58" t="s">
        <v>59</v>
      </c>
      <c r="E58">
        <v>1</v>
      </c>
      <c r="G58">
        <f t="shared" si="2"/>
        <v>150</v>
      </c>
    </row>
    <row r="59" spans="1:12" x14ac:dyDescent="0.35">
      <c r="B59" t="s">
        <v>75</v>
      </c>
      <c r="C59">
        <v>14212</v>
      </c>
      <c r="D59" t="s">
        <v>61</v>
      </c>
      <c r="E59">
        <v>0.12</v>
      </c>
      <c r="G59">
        <f t="shared" si="2"/>
        <v>1705.4399999999998</v>
      </c>
    </row>
    <row r="60" spans="1:12" x14ac:dyDescent="0.35">
      <c r="B60" t="s">
        <v>76</v>
      </c>
      <c r="G60">
        <f t="shared" si="2"/>
        <v>0</v>
      </c>
    </row>
    <row r="61" spans="1:12" x14ac:dyDescent="0.35">
      <c r="G61" s="3">
        <f>SUM(G47:G60)</f>
        <v>10717.220000000001</v>
      </c>
    </row>
    <row r="63" spans="1:12" x14ac:dyDescent="0.35">
      <c r="C63" t="s">
        <v>77</v>
      </c>
      <c r="D63" t="s">
        <v>78</v>
      </c>
      <c r="E63" t="s">
        <v>52</v>
      </c>
    </row>
    <row r="64" spans="1:12" x14ac:dyDescent="0.35">
      <c r="A64" t="s">
        <v>79</v>
      </c>
      <c r="B64" t="s">
        <v>80</v>
      </c>
      <c r="C64">
        <v>20</v>
      </c>
      <c r="D64">
        <v>15</v>
      </c>
      <c r="E64" s="3">
        <f>C64*D64</f>
        <v>300</v>
      </c>
    </row>
    <row r="66" spans="1:7" x14ac:dyDescent="0.35">
      <c r="C66" t="s">
        <v>81</v>
      </c>
      <c r="D66" t="s">
        <v>82</v>
      </c>
      <c r="E66" t="s">
        <v>52</v>
      </c>
    </row>
    <row r="67" spans="1:7" x14ac:dyDescent="0.35">
      <c r="B67" t="s">
        <v>83</v>
      </c>
      <c r="C67">
        <v>840</v>
      </c>
      <c r="D67">
        <v>1</v>
      </c>
      <c r="E67" s="3">
        <f>C67*D67</f>
        <v>840</v>
      </c>
      <c r="G67" t="s">
        <v>84</v>
      </c>
    </row>
    <row r="69" spans="1:7" x14ac:dyDescent="0.35">
      <c r="B69" t="s">
        <v>85</v>
      </c>
    </row>
    <row r="70" spans="1:7" x14ac:dyDescent="0.35">
      <c r="B70" t="s">
        <v>86</v>
      </c>
    </row>
    <row r="72" spans="1:7" x14ac:dyDescent="0.35">
      <c r="B72" t="s">
        <v>87</v>
      </c>
      <c r="D72" s="3">
        <f>E67+G61+G44+H44</f>
        <v>20897.47</v>
      </c>
    </row>
    <row r="74" spans="1:7" x14ac:dyDescent="0.35">
      <c r="A74" t="s">
        <v>88</v>
      </c>
    </row>
    <row r="75" spans="1:7" ht="12" customHeight="1" x14ac:dyDescent="0.35">
      <c r="B75" t="s">
        <v>89</v>
      </c>
    </row>
    <row r="76" spans="1:7" ht="12" customHeight="1" x14ac:dyDescent="0.35">
      <c r="B76" t="s">
        <v>90</v>
      </c>
    </row>
    <row r="77" spans="1:7" ht="12" customHeight="1" x14ac:dyDescent="0.35">
      <c r="B77" t="s">
        <v>91</v>
      </c>
    </row>
    <row r="78" spans="1:7" ht="12" customHeight="1" x14ac:dyDescent="0.35">
      <c r="B78" t="s">
        <v>92</v>
      </c>
    </row>
    <row r="79" spans="1:7" ht="12" customHeight="1" x14ac:dyDescent="0.35">
      <c r="B79" t="s">
        <v>93</v>
      </c>
    </row>
    <row r="80" spans="1:7" ht="12" customHeight="1" x14ac:dyDescent="0.35">
      <c r="B80" t="s">
        <v>94</v>
      </c>
    </row>
    <row r="81" spans="1:12" ht="12" customHeight="1" x14ac:dyDescent="0.35">
      <c r="B81" t="s">
        <v>95</v>
      </c>
    </row>
    <row r="82" spans="1:12" ht="12" customHeight="1" x14ac:dyDescent="0.35">
      <c r="B82" t="s">
        <v>96</v>
      </c>
      <c r="D82" t="s">
        <v>97</v>
      </c>
      <c r="L82" t="s">
        <v>98</v>
      </c>
    </row>
    <row r="83" spans="1:12" x14ac:dyDescent="0.35">
      <c r="B83" t="s">
        <v>99</v>
      </c>
    </row>
    <row r="85" spans="1:12" x14ac:dyDescent="0.35">
      <c r="B85" t="s">
        <v>100</v>
      </c>
      <c r="D85" s="3">
        <v>2000</v>
      </c>
    </row>
    <row r="87" spans="1:12" x14ac:dyDescent="0.35">
      <c r="D87" t="s">
        <v>101</v>
      </c>
    </row>
    <row r="88" spans="1:12" x14ac:dyDescent="0.35">
      <c r="A88" t="s">
        <v>102</v>
      </c>
      <c r="B88" s="4">
        <v>7000</v>
      </c>
      <c r="C88" t="s">
        <v>59</v>
      </c>
      <c r="D88">
        <v>4.5</v>
      </c>
      <c r="E88" t="s">
        <v>103</v>
      </c>
      <c r="I88" s="3">
        <f>D88*B88</f>
        <v>31500</v>
      </c>
    </row>
    <row r="90" spans="1:12" x14ac:dyDescent="0.35">
      <c r="B90" t="s">
        <v>104</v>
      </c>
      <c r="E90" t="s">
        <v>105</v>
      </c>
      <c r="I90" s="3">
        <f>D85+D72</f>
        <v>22897.47</v>
      </c>
    </row>
    <row r="91" spans="1:12" x14ac:dyDescent="0.35">
      <c r="B91" t="s">
        <v>106</v>
      </c>
    </row>
    <row r="92" spans="1:12" x14ac:dyDescent="0.35">
      <c r="F92" s="3" t="s">
        <v>107</v>
      </c>
      <c r="G92" s="3"/>
      <c r="H92" s="3"/>
      <c r="I92" s="5">
        <f>I88-I90</f>
        <v>8602.5299999999988</v>
      </c>
    </row>
  </sheetData>
  <printOptions gridLines="1"/>
  <pageMargins left="0.7" right="0.7" top="0.75" bottom="0.75" header="0.3" footer="0.3"/>
  <pageSetup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matted row</vt:lpstr>
      <vt:lpstr>bare root plasticulture</vt:lpstr>
      <vt:lpstr>plug plasticulture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CHuber</cp:lastModifiedBy>
  <cp:lastPrinted>2019-06-17T21:35:56Z</cp:lastPrinted>
  <dcterms:created xsi:type="dcterms:W3CDTF">2018-11-28T19:59:46Z</dcterms:created>
  <dcterms:modified xsi:type="dcterms:W3CDTF">2020-10-21T14:18:23Z</dcterms:modified>
</cp:coreProperties>
</file>