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560" yWindow="560" windowWidth="21400" windowHeight="13460"/>
  </bookViews>
  <sheets>
    <sheet name="TBgains" sheetId="9" r:id="rId1"/>
    <sheet name="Langgains" sheetId="10" r:id="rId2"/>
    <sheet name="weightsbyhivetype" sheetId="8" r:id="rId3"/>
    <sheet name="weights" sheetId="1" r:id="rId4"/>
    <sheet name="gain loss" sheetId="6" r:id="rId5"/>
    <sheet name="Analysis" sheetId="7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V32" i="6" l="1"/>
  <c r="DV31" i="6"/>
  <c r="DV30" i="6"/>
  <c r="DV29" i="6"/>
  <c r="DV28" i="6"/>
  <c r="DV27" i="6"/>
  <c r="DV26" i="6"/>
  <c r="DV25" i="6"/>
  <c r="DV24" i="6"/>
  <c r="DV23" i="6"/>
  <c r="DV22" i="6"/>
  <c r="DR32" i="6"/>
  <c r="DR31" i="6"/>
  <c r="DR30" i="6"/>
  <c r="DR29" i="6"/>
  <c r="DR28" i="6"/>
  <c r="DR27" i="6"/>
  <c r="DR26" i="6"/>
  <c r="DR25" i="6"/>
  <c r="DR24" i="6"/>
  <c r="DR23" i="6"/>
  <c r="DR22" i="6"/>
  <c r="DN32" i="6"/>
  <c r="DN31" i="6"/>
  <c r="DN30" i="6"/>
  <c r="DN29" i="6"/>
  <c r="DN28" i="6"/>
  <c r="DN27" i="6"/>
  <c r="DN26" i="6"/>
  <c r="DN25" i="6"/>
  <c r="DN24" i="6"/>
  <c r="DN23" i="6"/>
  <c r="DN22" i="6"/>
  <c r="DJ32" i="6"/>
  <c r="DJ31" i="6"/>
  <c r="DJ30" i="6"/>
  <c r="DJ29" i="6"/>
  <c r="DJ28" i="6"/>
  <c r="DJ27" i="6"/>
  <c r="DJ26" i="6"/>
  <c r="DJ25" i="6"/>
  <c r="DJ24" i="6"/>
  <c r="DJ23" i="6"/>
  <c r="DJ22" i="6"/>
  <c r="DF32" i="6"/>
  <c r="DF31" i="6"/>
  <c r="DF30" i="6"/>
  <c r="DF29" i="6"/>
  <c r="DF28" i="6"/>
  <c r="DF27" i="6"/>
  <c r="DF26" i="6"/>
  <c r="DF25" i="6"/>
  <c r="DF24" i="6"/>
  <c r="DF23" i="6"/>
  <c r="DF22" i="6"/>
  <c r="DB32" i="6"/>
  <c r="DB31" i="6"/>
  <c r="DB30" i="6"/>
  <c r="DB29" i="6"/>
  <c r="DB28" i="6"/>
  <c r="DB27" i="6"/>
  <c r="DB26" i="6"/>
  <c r="DB25" i="6"/>
  <c r="DB24" i="6"/>
  <c r="DB23" i="6"/>
  <c r="DB22" i="6"/>
  <c r="CX32" i="6"/>
  <c r="CX31" i="6"/>
  <c r="CX30" i="6"/>
  <c r="CX29" i="6"/>
  <c r="CX28" i="6"/>
  <c r="CX27" i="6"/>
  <c r="CX26" i="6"/>
  <c r="CX25" i="6"/>
  <c r="CX24" i="6"/>
  <c r="CX23" i="6"/>
  <c r="CX22" i="6"/>
  <c r="CT32" i="6"/>
  <c r="CT31" i="6"/>
  <c r="CT30" i="6"/>
  <c r="CT29" i="6"/>
  <c r="CT28" i="6"/>
  <c r="CT27" i="6"/>
  <c r="CT26" i="6"/>
  <c r="CT25" i="6"/>
  <c r="CT24" i="6"/>
  <c r="CT23" i="6"/>
  <c r="CT22" i="6"/>
  <c r="CP32" i="6"/>
  <c r="CP31" i="6"/>
  <c r="CP30" i="6"/>
  <c r="CP29" i="6"/>
  <c r="CP28" i="6"/>
  <c r="CP27" i="6"/>
  <c r="CP26" i="6"/>
  <c r="CP25" i="6"/>
  <c r="CP24" i="6"/>
  <c r="CP23" i="6"/>
  <c r="CP22" i="6"/>
  <c r="CL32" i="6"/>
  <c r="CL31" i="6"/>
  <c r="CL30" i="6"/>
  <c r="CL29" i="6"/>
  <c r="CL28" i="6"/>
  <c r="CL27" i="6"/>
  <c r="CL26" i="6"/>
  <c r="CL25" i="6"/>
  <c r="CL24" i="6"/>
  <c r="CL23" i="6"/>
  <c r="CL22" i="6"/>
  <c r="CH32" i="6"/>
  <c r="CH31" i="6"/>
  <c r="CH30" i="6"/>
  <c r="CH29" i="6"/>
  <c r="CH28" i="6"/>
  <c r="CH27" i="6"/>
  <c r="CH26" i="6"/>
  <c r="CH25" i="6"/>
  <c r="CH24" i="6"/>
  <c r="CH23" i="6"/>
  <c r="CH22" i="6"/>
  <c r="CD32" i="6"/>
  <c r="CD31" i="6"/>
  <c r="CD30" i="6"/>
  <c r="CD29" i="6"/>
  <c r="CD28" i="6"/>
  <c r="CD27" i="6"/>
  <c r="CD26" i="6"/>
  <c r="CD25" i="6"/>
  <c r="CD24" i="6"/>
  <c r="CD23" i="6"/>
  <c r="CD22" i="6"/>
  <c r="BZ32" i="6"/>
  <c r="BZ31" i="6"/>
  <c r="BZ30" i="6"/>
  <c r="BZ29" i="6"/>
  <c r="BZ28" i="6"/>
  <c r="BZ27" i="6"/>
  <c r="BZ26" i="6"/>
  <c r="BZ25" i="6"/>
  <c r="BZ24" i="6"/>
  <c r="BZ23" i="6"/>
  <c r="BZ22" i="6"/>
  <c r="BV32" i="6"/>
  <c r="BV31" i="6"/>
  <c r="BV30" i="6"/>
  <c r="BV29" i="6"/>
  <c r="BV28" i="6"/>
  <c r="BV27" i="6"/>
  <c r="BV26" i="6"/>
  <c r="BV25" i="6"/>
  <c r="BV24" i="6"/>
  <c r="BV23" i="6"/>
  <c r="BV22" i="6"/>
  <c r="BR32" i="6"/>
  <c r="BR31" i="6"/>
  <c r="BR30" i="6"/>
  <c r="BR29" i="6"/>
  <c r="BR28" i="6"/>
  <c r="BR27" i="6"/>
  <c r="BR26" i="6"/>
  <c r="BR25" i="6"/>
  <c r="BR24" i="6"/>
  <c r="BR23" i="6"/>
  <c r="BR22" i="6"/>
  <c r="BN32" i="6"/>
  <c r="BN31" i="6"/>
  <c r="BN30" i="6"/>
  <c r="BN29" i="6"/>
  <c r="BN28" i="6"/>
  <c r="BN27" i="6"/>
  <c r="BN26" i="6"/>
  <c r="BN25" i="6"/>
  <c r="BN24" i="6"/>
  <c r="BN23" i="6"/>
  <c r="BN22" i="6"/>
  <c r="BJ32" i="6"/>
  <c r="BJ31" i="6"/>
  <c r="BJ30" i="6"/>
  <c r="BJ29" i="6"/>
  <c r="BJ28" i="6"/>
  <c r="BJ27" i="6"/>
  <c r="BJ26" i="6"/>
  <c r="BJ25" i="6"/>
  <c r="BJ24" i="6"/>
  <c r="BJ23" i="6"/>
  <c r="BJ22" i="6"/>
  <c r="BF32" i="6"/>
  <c r="BF31" i="6"/>
  <c r="BF30" i="6"/>
  <c r="BF29" i="6"/>
  <c r="BF28" i="6"/>
  <c r="BF27" i="6"/>
  <c r="BF26" i="6"/>
  <c r="BF25" i="6"/>
  <c r="BF24" i="6"/>
  <c r="BF23" i="6"/>
  <c r="BF22" i="6"/>
  <c r="BB32" i="6"/>
  <c r="BB31" i="6"/>
  <c r="BB30" i="6"/>
  <c r="BB29" i="6"/>
  <c r="BB28" i="6"/>
  <c r="BB27" i="6"/>
  <c r="BB26" i="6"/>
  <c r="BB25" i="6"/>
  <c r="BB24" i="6"/>
  <c r="BB23" i="6"/>
  <c r="BB22" i="6"/>
  <c r="AX32" i="6"/>
  <c r="AX31" i="6"/>
  <c r="AX30" i="6"/>
  <c r="AX29" i="6"/>
  <c r="AX28" i="6"/>
  <c r="AX27" i="6"/>
  <c r="AX26" i="6"/>
  <c r="AX25" i="6"/>
  <c r="AX24" i="6"/>
  <c r="AX23" i="6"/>
  <c r="AX22" i="6"/>
  <c r="AT32" i="6"/>
  <c r="AT31" i="6"/>
  <c r="AT30" i="6"/>
  <c r="AT29" i="6"/>
  <c r="AT28" i="6"/>
  <c r="AT27" i="6"/>
  <c r="AT26" i="6"/>
  <c r="AT25" i="6"/>
  <c r="AT24" i="6"/>
  <c r="AT23" i="6"/>
  <c r="AT22" i="6"/>
  <c r="AP32" i="6"/>
  <c r="AP31" i="6"/>
  <c r="AP30" i="6"/>
  <c r="AP29" i="6"/>
  <c r="AP28" i="6"/>
  <c r="AP27" i="6"/>
  <c r="AP26" i="6"/>
  <c r="AP25" i="6"/>
  <c r="AP24" i="6"/>
  <c r="AP23" i="6"/>
  <c r="AP22" i="6"/>
  <c r="AL32" i="6"/>
  <c r="AL31" i="6"/>
  <c r="AL30" i="6"/>
  <c r="AL29" i="6"/>
  <c r="AL28" i="6"/>
  <c r="AL27" i="6"/>
  <c r="AL26" i="6"/>
  <c r="AL25" i="6"/>
  <c r="AL24" i="6"/>
  <c r="AL23" i="6"/>
  <c r="AL22" i="6"/>
  <c r="AH32" i="6"/>
  <c r="AH31" i="6"/>
  <c r="AH30" i="6"/>
  <c r="AH29" i="6"/>
  <c r="AH28" i="6"/>
  <c r="AH27" i="6"/>
  <c r="AH26" i="6"/>
  <c r="AH25" i="6"/>
  <c r="AH24" i="6"/>
  <c r="AH23" i="6"/>
  <c r="AH22" i="6"/>
  <c r="AD32" i="6"/>
  <c r="AD31" i="6"/>
  <c r="AD30" i="6"/>
  <c r="AD29" i="6"/>
  <c r="AD28" i="6"/>
  <c r="AD27" i="6"/>
  <c r="AD26" i="6"/>
  <c r="AD25" i="6"/>
  <c r="AD24" i="6"/>
  <c r="AD23" i="6"/>
  <c r="AD22" i="6"/>
  <c r="Z32" i="6"/>
  <c r="Z31" i="6"/>
  <c r="Z30" i="6"/>
  <c r="Z29" i="6"/>
  <c r="Z28" i="6"/>
  <c r="Z27" i="6"/>
  <c r="Z26" i="6"/>
  <c r="Z25" i="6"/>
  <c r="Z24" i="6"/>
  <c r="Z23" i="6"/>
  <c r="Z22" i="6"/>
  <c r="V32" i="6"/>
  <c r="V31" i="6"/>
  <c r="V30" i="6"/>
  <c r="V29" i="6"/>
  <c r="V28" i="6"/>
  <c r="V27" i="6"/>
  <c r="V26" i="6"/>
  <c r="V25" i="6"/>
  <c r="V24" i="6"/>
  <c r="V23" i="6"/>
  <c r="V22" i="6"/>
  <c r="R32" i="6"/>
  <c r="R31" i="6"/>
  <c r="R30" i="6"/>
  <c r="R29" i="6"/>
  <c r="R28" i="6"/>
  <c r="R27" i="6"/>
  <c r="R26" i="6"/>
  <c r="R25" i="6"/>
  <c r="R24" i="6"/>
  <c r="R23" i="6"/>
  <c r="R22" i="6"/>
  <c r="N32" i="6"/>
  <c r="N31" i="6"/>
  <c r="N30" i="6"/>
  <c r="N29" i="6"/>
  <c r="N28" i="6"/>
  <c r="N27" i="6"/>
  <c r="N26" i="6"/>
  <c r="N25" i="6"/>
  <c r="N24" i="6"/>
  <c r="N23" i="6"/>
  <c r="N22" i="6"/>
  <c r="J32" i="6"/>
  <c r="J31" i="6"/>
  <c r="J30" i="6"/>
  <c r="J29" i="6"/>
  <c r="J28" i="6"/>
  <c r="J27" i="6"/>
  <c r="J26" i="6"/>
  <c r="J25" i="6"/>
  <c r="J24" i="6"/>
  <c r="J23" i="6"/>
  <c r="J22" i="6"/>
  <c r="F32" i="6"/>
  <c r="F31" i="6"/>
  <c r="F30" i="6"/>
  <c r="F29" i="6"/>
  <c r="F28" i="6"/>
  <c r="F27" i="6"/>
  <c r="F26" i="6"/>
  <c r="F25" i="6"/>
  <c r="F24" i="6"/>
  <c r="F23" i="6"/>
  <c r="F22" i="6"/>
  <c r="B32" i="6"/>
  <c r="B31" i="6"/>
  <c r="B30" i="6"/>
  <c r="B29" i="6"/>
  <c r="B28" i="6"/>
  <c r="B27" i="6"/>
  <c r="B26" i="6"/>
  <c r="B25" i="6"/>
  <c r="B24" i="6"/>
  <c r="B23" i="6"/>
  <c r="B22" i="6"/>
  <c r="S12" i="8"/>
  <c r="R12" i="8"/>
  <c r="S11" i="8"/>
  <c r="R11" i="8"/>
  <c r="S10" i="8"/>
  <c r="R10" i="8"/>
  <c r="S9" i="8"/>
  <c r="R9" i="8"/>
  <c r="S8" i="8"/>
  <c r="R8" i="8"/>
  <c r="S7" i="8"/>
  <c r="R7" i="8"/>
  <c r="S6" i="8"/>
  <c r="R6" i="8"/>
  <c r="S5" i="8"/>
  <c r="R5" i="8"/>
  <c r="S4" i="8"/>
  <c r="R4" i="8"/>
  <c r="S3" i="8"/>
  <c r="R3" i="8"/>
  <c r="R2" i="8"/>
  <c r="S2" i="8"/>
  <c r="E2" i="8"/>
  <c r="E3" i="8"/>
  <c r="E4" i="8"/>
  <c r="E5" i="8"/>
  <c r="E6" i="8"/>
  <c r="E7" i="8"/>
  <c r="E8" i="8"/>
  <c r="E9" i="8"/>
  <c r="E10" i="8"/>
  <c r="E11" i="8"/>
  <c r="E12" i="8"/>
  <c r="AH16" i="6"/>
  <c r="AH14" i="6"/>
  <c r="R14" i="6"/>
  <c r="V14" i="6"/>
  <c r="Z14" i="6"/>
  <c r="AD14" i="6"/>
  <c r="AX14" i="6"/>
  <c r="BB14" i="6"/>
  <c r="BF14" i="6"/>
  <c r="BJ14" i="6"/>
  <c r="CD14" i="6"/>
  <c r="CH14" i="6"/>
  <c r="CL14" i="6"/>
  <c r="CP14" i="6"/>
  <c r="DJ14" i="6"/>
  <c r="DN14" i="6"/>
  <c r="DR14" i="6"/>
  <c r="DV14" i="6"/>
  <c r="B19" i="6"/>
  <c r="C19" i="6"/>
  <c r="B14" i="6"/>
  <c r="F14" i="6"/>
  <c r="J14" i="6"/>
  <c r="N14" i="6"/>
  <c r="AL14" i="6"/>
  <c r="AP14" i="6"/>
  <c r="AT14" i="6"/>
  <c r="BN14" i="6"/>
  <c r="BR14" i="6"/>
  <c r="BV14" i="6"/>
  <c r="BZ14" i="6"/>
  <c r="CT14" i="6"/>
  <c r="CX14" i="6"/>
  <c r="DB14" i="6"/>
  <c r="DF14" i="6"/>
  <c r="B18" i="6"/>
  <c r="C18" i="6"/>
  <c r="DX29" i="6"/>
  <c r="B17" i="7"/>
  <c r="DT29" i="6"/>
  <c r="B16" i="7"/>
  <c r="DP29" i="6"/>
  <c r="B15" i="7"/>
  <c r="DL29" i="6"/>
  <c r="B14" i="7"/>
  <c r="DH29" i="6"/>
  <c r="A17" i="7"/>
  <c r="DD29" i="6"/>
  <c r="A16" i="7"/>
  <c r="CZ29" i="6"/>
  <c r="A15" i="7"/>
  <c r="CV29" i="6"/>
  <c r="A14" i="7"/>
  <c r="CR25" i="6"/>
  <c r="B13" i="7"/>
  <c r="CN29" i="6"/>
  <c r="B12" i="7"/>
  <c r="CJ29" i="6"/>
  <c r="B11" i="7"/>
  <c r="CF29" i="6"/>
  <c r="B10" i="7"/>
  <c r="CB29" i="6"/>
  <c r="A13" i="7"/>
  <c r="BX29" i="6"/>
  <c r="A12" i="7"/>
  <c r="BT28" i="6"/>
  <c r="A11" i="7"/>
  <c r="BP29" i="6"/>
  <c r="A10" i="7"/>
  <c r="BL28" i="6"/>
  <c r="B9" i="7"/>
  <c r="BH26" i="6"/>
  <c r="B8" i="7"/>
  <c r="BD26" i="6"/>
  <c r="B7" i="7"/>
  <c r="AZ26" i="6"/>
  <c r="B6" i="7"/>
  <c r="AV28" i="6"/>
  <c r="A9" i="7"/>
  <c r="AR29" i="6"/>
  <c r="A8" i="7"/>
  <c r="AN29" i="6"/>
  <c r="A7" i="7"/>
  <c r="AJ29" i="6"/>
  <c r="A6" i="7"/>
  <c r="AF29" i="6"/>
  <c r="B5" i="7"/>
  <c r="AB29" i="6"/>
  <c r="B4" i="7"/>
  <c r="X29" i="6"/>
  <c r="B3" i="7"/>
  <c r="T29" i="6"/>
  <c r="B2" i="7"/>
  <c r="P29" i="6"/>
  <c r="A5" i="7"/>
  <c r="L29" i="6"/>
  <c r="A4" i="7"/>
  <c r="H29" i="6"/>
  <c r="A3" i="7"/>
  <c r="D29" i="6"/>
  <c r="A2" i="7"/>
  <c r="DW32" i="6"/>
  <c r="DW31" i="6"/>
  <c r="DW30" i="6"/>
  <c r="DW29" i="6"/>
  <c r="DW28" i="6"/>
  <c r="DW27" i="6"/>
  <c r="DW26" i="6"/>
  <c r="DW25" i="6"/>
  <c r="DW24" i="6"/>
  <c r="DS32" i="6"/>
  <c r="DS31" i="6"/>
  <c r="DS30" i="6"/>
  <c r="DS29" i="6"/>
  <c r="DS28" i="6"/>
  <c r="DS27" i="6"/>
  <c r="DS26" i="6"/>
  <c r="DS25" i="6"/>
  <c r="DS24" i="6"/>
  <c r="DO32" i="6"/>
  <c r="DO31" i="6"/>
  <c r="DO30" i="6"/>
  <c r="DO29" i="6"/>
  <c r="DO28" i="6"/>
  <c r="DO27" i="6"/>
  <c r="DO26" i="6"/>
  <c r="DO25" i="6"/>
  <c r="DO24" i="6"/>
  <c r="DK32" i="6"/>
  <c r="DK31" i="6"/>
  <c r="DK30" i="6"/>
  <c r="DK29" i="6"/>
  <c r="DK28" i="6"/>
  <c r="DK27" i="6"/>
  <c r="DK26" i="6"/>
  <c r="DK25" i="6"/>
  <c r="DK24" i="6"/>
  <c r="DG32" i="6"/>
  <c r="DG31" i="6"/>
  <c r="DG30" i="6"/>
  <c r="DG29" i="6"/>
  <c r="DG28" i="6"/>
  <c r="DG27" i="6"/>
  <c r="DG26" i="6"/>
  <c r="DG25" i="6"/>
  <c r="DG24" i="6"/>
  <c r="DC32" i="6"/>
  <c r="DC31" i="6"/>
  <c r="DC30" i="6"/>
  <c r="DC29" i="6"/>
  <c r="DC28" i="6"/>
  <c r="DC27" i="6"/>
  <c r="DC26" i="6"/>
  <c r="DC25" i="6"/>
  <c r="DC24" i="6"/>
  <c r="CY32" i="6"/>
  <c r="CY31" i="6"/>
  <c r="CY30" i="6"/>
  <c r="CY29" i="6"/>
  <c r="CY28" i="6"/>
  <c r="CY27" i="6"/>
  <c r="CY26" i="6"/>
  <c r="CY25" i="6"/>
  <c r="CY24" i="6"/>
  <c r="CU32" i="6"/>
  <c r="CU31" i="6"/>
  <c r="CU30" i="6"/>
  <c r="CU29" i="6"/>
  <c r="CU28" i="6"/>
  <c r="CU27" i="6"/>
  <c r="CU26" i="6"/>
  <c r="CU25" i="6"/>
  <c r="CU24" i="6"/>
  <c r="CQ32" i="6"/>
  <c r="CQ31" i="6"/>
  <c r="CQ30" i="6"/>
  <c r="CQ29" i="6"/>
  <c r="CQ28" i="6"/>
  <c r="CQ27" i="6"/>
  <c r="CQ26" i="6"/>
  <c r="CQ25" i="6"/>
  <c r="CQ24" i="6"/>
  <c r="CM32" i="6"/>
  <c r="CM31" i="6"/>
  <c r="CM30" i="6"/>
  <c r="CM29" i="6"/>
  <c r="CM28" i="6"/>
  <c r="CM27" i="6"/>
  <c r="CM26" i="6"/>
  <c r="CM25" i="6"/>
  <c r="CM24" i="6"/>
  <c r="CI32" i="6"/>
  <c r="CI31" i="6"/>
  <c r="CI30" i="6"/>
  <c r="CI29" i="6"/>
  <c r="CI28" i="6"/>
  <c r="CI27" i="6"/>
  <c r="CI26" i="6"/>
  <c r="CI25" i="6"/>
  <c r="CI24" i="6"/>
  <c r="CE32" i="6"/>
  <c r="CE31" i="6"/>
  <c r="CE30" i="6"/>
  <c r="CE29" i="6"/>
  <c r="CE28" i="6"/>
  <c r="CE27" i="6"/>
  <c r="CE26" i="6"/>
  <c r="CE25" i="6"/>
  <c r="CE24" i="6"/>
  <c r="CA32" i="6"/>
  <c r="CA31" i="6"/>
  <c r="CA30" i="6"/>
  <c r="CA29" i="6"/>
  <c r="CA28" i="6"/>
  <c r="CA27" i="6"/>
  <c r="CA26" i="6"/>
  <c r="CA25" i="6"/>
  <c r="CA24" i="6"/>
  <c r="BW32" i="6"/>
  <c r="BW31" i="6"/>
  <c r="BW30" i="6"/>
  <c r="BW29" i="6"/>
  <c r="BW28" i="6"/>
  <c r="BW27" i="6"/>
  <c r="BW26" i="6"/>
  <c r="BW25" i="6"/>
  <c r="BW24" i="6"/>
  <c r="BS32" i="6"/>
  <c r="BS31" i="6"/>
  <c r="BS30" i="6"/>
  <c r="BS29" i="6"/>
  <c r="BS28" i="6"/>
  <c r="BS27" i="6"/>
  <c r="BS26" i="6"/>
  <c r="BS25" i="6"/>
  <c r="BS24" i="6"/>
  <c r="BO32" i="6"/>
  <c r="BO31" i="6"/>
  <c r="BO30" i="6"/>
  <c r="BO29" i="6"/>
  <c r="BO28" i="6"/>
  <c r="BO27" i="6"/>
  <c r="BO26" i="6"/>
  <c r="BO25" i="6"/>
  <c r="BO24" i="6"/>
  <c r="BK32" i="6"/>
  <c r="BK31" i="6"/>
  <c r="BK30" i="6"/>
  <c r="BK29" i="6"/>
  <c r="BK28" i="6"/>
  <c r="BK27" i="6"/>
  <c r="BK26" i="6"/>
  <c r="BK25" i="6"/>
  <c r="BK24" i="6"/>
  <c r="BG32" i="6"/>
  <c r="BG31" i="6"/>
  <c r="BG30" i="6"/>
  <c r="BG29" i="6"/>
  <c r="BG28" i="6"/>
  <c r="BG27" i="6"/>
  <c r="BG26" i="6"/>
  <c r="BG25" i="6"/>
  <c r="BG24" i="6"/>
  <c r="BC32" i="6"/>
  <c r="BC31" i="6"/>
  <c r="BC30" i="6"/>
  <c r="BC29" i="6"/>
  <c r="BC28" i="6"/>
  <c r="BC27" i="6"/>
  <c r="BC26" i="6"/>
  <c r="BC25" i="6"/>
  <c r="BC24" i="6"/>
  <c r="AY32" i="6"/>
  <c r="AY31" i="6"/>
  <c r="AY30" i="6"/>
  <c r="AY29" i="6"/>
  <c r="AY28" i="6"/>
  <c r="AY27" i="6"/>
  <c r="AY26" i="6"/>
  <c r="AY25" i="6"/>
  <c r="AY24" i="6"/>
  <c r="AU32" i="6"/>
  <c r="AU31" i="6"/>
  <c r="AU30" i="6"/>
  <c r="AU29" i="6"/>
  <c r="AU28" i="6"/>
  <c r="AU27" i="6"/>
  <c r="AU26" i="6"/>
  <c r="AU25" i="6"/>
  <c r="AU24" i="6"/>
  <c r="AQ32" i="6"/>
  <c r="AQ31" i="6"/>
  <c r="AQ30" i="6"/>
  <c r="AQ29" i="6"/>
  <c r="AQ28" i="6"/>
  <c r="AQ27" i="6"/>
  <c r="AQ26" i="6"/>
  <c r="AQ25" i="6"/>
  <c r="AQ24" i="6"/>
  <c r="AM32" i="6"/>
  <c r="AM31" i="6"/>
  <c r="AM30" i="6"/>
  <c r="AM29" i="6"/>
  <c r="AM28" i="6"/>
  <c r="AM27" i="6"/>
  <c r="AM26" i="6"/>
  <c r="AM25" i="6"/>
  <c r="AM24" i="6"/>
  <c r="AI32" i="6"/>
  <c r="AI31" i="6"/>
  <c r="AI30" i="6"/>
  <c r="AI29" i="6"/>
  <c r="AI28" i="6"/>
  <c r="AI27" i="6"/>
  <c r="AI26" i="6"/>
  <c r="AI25" i="6"/>
  <c r="AI24" i="6"/>
  <c r="AE32" i="6"/>
  <c r="AE31" i="6"/>
  <c r="AE30" i="6"/>
  <c r="AE29" i="6"/>
  <c r="AE28" i="6"/>
  <c r="AE27" i="6"/>
  <c r="AE26" i="6"/>
  <c r="AE25" i="6"/>
  <c r="AE24" i="6"/>
  <c r="AA32" i="6"/>
  <c r="AA31" i="6"/>
  <c r="AA30" i="6"/>
  <c r="AA29" i="6"/>
  <c r="AA28" i="6"/>
  <c r="AA27" i="6"/>
  <c r="AA26" i="6"/>
  <c r="AA25" i="6"/>
  <c r="AA24" i="6"/>
  <c r="W32" i="6"/>
  <c r="W31" i="6"/>
  <c r="W30" i="6"/>
  <c r="W29" i="6"/>
  <c r="W28" i="6"/>
  <c r="W27" i="6"/>
  <c r="W26" i="6"/>
  <c r="W25" i="6"/>
  <c r="W24" i="6"/>
  <c r="S32" i="6"/>
  <c r="S31" i="6"/>
  <c r="S30" i="6"/>
  <c r="S29" i="6"/>
  <c r="S28" i="6"/>
  <c r="S27" i="6"/>
  <c r="S26" i="6"/>
  <c r="S25" i="6"/>
  <c r="S24" i="6"/>
  <c r="O32" i="6"/>
  <c r="O31" i="6"/>
  <c r="O30" i="6"/>
  <c r="O29" i="6"/>
  <c r="O28" i="6"/>
  <c r="O27" i="6"/>
  <c r="O26" i="6"/>
  <c r="O25" i="6"/>
  <c r="O24" i="6"/>
  <c r="K32" i="6"/>
  <c r="K31" i="6"/>
  <c r="K30" i="6"/>
  <c r="K29" i="6"/>
  <c r="K28" i="6"/>
  <c r="K27" i="6"/>
  <c r="K26" i="6"/>
  <c r="K25" i="6"/>
  <c r="K24" i="6"/>
  <c r="G32" i="6"/>
  <c r="G31" i="6"/>
  <c r="G30" i="6"/>
  <c r="G29" i="6"/>
  <c r="G28" i="6"/>
  <c r="G27" i="6"/>
  <c r="G26" i="6"/>
  <c r="G25" i="6"/>
  <c r="G24" i="6"/>
  <c r="C32" i="6"/>
  <c r="C31" i="6"/>
  <c r="C30" i="6"/>
  <c r="C29" i="6"/>
  <c r="C28" i="6"/>
  <c r="C27" i="6"/>
  <c r="C26" i="6"/>
  <c r="C25" i="6"/>
  <c r="C24" i="6"/>
  <c r="DY32" i="6"/>
  <c r="DU32" i="6"/>
  <c r="DQ32" i="6"/>
  <c r="DM32" i="6"/>
  <c r="DI32" i="6"/>
  <c r="DE32" i="6"/>
  <c r="DA32" i="6"/>
  <c r="CW32" i="6"/>
  <c r="CS32" i="6"/>
  <c r="CO32" i="6"/>
  <c r="CK32" i="6"/>
  <c r="CG32" i="6"/>
  <c r="CC32" i="6"/>
  <c r="BY32" i="6"/>
  <c r="BU32" i="6"/>
  <c r="BQ32" i="6"/>
  <c r="BM32" i="6"/>
  <c r="BI32" i="6"/>
  <c r="BE32" i="6"/>
  <c r="BA32" i="6"/>
  <c r="AW32" i="6"/>
  <c r="AS32" i="6"/>
  <c r="AO32" i="6"/>
  <c r="AK32" i="6"/>
  <c r="AG32" i="6"/>
  <c r="AC32" i="6"/>
  <c r="Y32" i="6"/>
  <c r="U32" i="6"/>
  <c r="Q32" i="6"/>
  <c r="M32" i="6"/>
  <c r="I32" i="6"/>
  <c r="E32" i="6"/>
  <c r="DY31" i="6"/>
  <c r="DU31" i="6"/>
  <c r="DQ31" i="6"/>
  <c r="DM31" i="6"/>
  <c r="DI31" i="6"/>
  <c r="DE31" i="6"/>
  <c r="DA31" i="6"/>
  <c r="CW31" i="6"/>
  <c r="CS31" i="6"/>
  <c r="CO31" i="6"/>
  <c r="CK31" i="6"/>
  <c r="CG31" i="6"/>
  <c r="CC31" i="6"/>
  <c r="BY31" i="6"/>
  <c r="BU31" i="6"/>
  <c r="BQ31" i="6"/>
  <c r="BM31" i="6"/>
  <c r="BI31" i="6"/>
  <c r="BE31" i="6"/>
  <c r="BA31" i="6"/>
  <c r="AW31" i="6"/>
  <c r="AS31" i="6"/>
  <c r="AO31" i="6"/>
  <c r="AK31" i="6"/>
  <c r="AG31" i="6"/>
  <c r="AC31" i="6"/>
  <c r="Y31" i="6"/>
  <c r="U31" i="6"/>
  <c r="Q31" i="6"/>
  <c r="M31" i="6"/>
  <c r="I31" i="6"/>
  <c r="E31" i="6"/>
  <c r="DY30" i="6"/>
  <c r="DU30" i="6"/>
  <c r="DQ30" i="6"/>
  <c r="DM30" i="6"/>
  <c r="DI30" i="6"/>
  <c r="DE30" i="6"/>
  <c r="DA30" i="6"/>
  <c r="CW30" i="6"/>
  <c r="CS30" i="6"/>
  <c r="CO30" i="6"/>
  <c r="CK30" i="6"/>
  <c r="CG30" i="6"/>
  <c r="CC30" i="6"/>
  <c r="BY30" i="6"/>
  <c r="BU30" i="6"/>
  <c r="BQ30" i="6"/>
  <c r="BM30" i="6"/>
  <c r="BI30" i="6"/>
  <c r="BE30" i="6"/>
  <c r="BA30" i="6"/>
  <c r="AW30" i="6"/>
  <c r="AS30" i="6"/>
  <c r="AO30" i="6"/>
  <c r="AK30" i="6"/>
  <c r="AG30" i="6"/>
  <c r="AC30" i="6"/>
  <c r="Y30" i="6"/>
  <c r="U30" i="6"/>
  <c r="Q30" i="6"/>
  <c r="M30" i="6"/>
  <c r="I30" i="6"/>
  <c r="E30" i="6"/>
  <c r="DY29" i="6"/>
  <c r="DU29" i="6"/>
  <c r="DQ29" i="6"/>
  <c r="DM29" i="6"/>
  <c r="DI29" i="6"/>
  <c r="DE29" i="6"/>
  <c r="DA29" i="6"/>
  <c r="CW29" i="6"/>
  <c r="CS29" i="6"/>
  <c r="CO29" i="6"/>
  <c r="CK29" i="6"/>
  <c r="CG29" i="6"/>
  <c r="CC29" i="6"/>
  <c r="BY29" i="6"/>
  <c r="BU29" i="6"/>
  <c r="BQ29" i="6"/>
  <c r="BM29" i="6"/>
  <c r="BI29" i="6"/>
  <c r="BE29" i="6"/>
  <c r="BA29" i="6"/>
  <c r="AW29" i="6"/>
  <c r="AS29" i="6"/>
  <c r="AO29" i="6"/>
  <c r="AK29" i="6"/>
  <c r="AG29" i="6"/>
  <c r="AC29" i="6"/>
  <c r="Y29" i="6"/>
  <c r="U29" i="6"/>
  <c r="Q29" i="6"/>
  <c r="M29" i="6"/>
  <c r="I29" i="6"/>
  <c r="E29" i="6"/>
  <c r="DY28" i="6"/>
  <c r="DU28" i="6"/>
  <c r="DQ28" i="6"/>
  <c r="DM28" i="6"/>
  <c r="DI28" i="6"/>
  <c r="DE28" i="6"/>
  <c r="DA28" i="6"/>
  <c r="CW28" i="6"/>
  <c r="CS28" i="6"/>
  <c r="CO28" i="6"/>
  <c r="CK28" i="6"/>
  <c r="CG28" i="6"/>
  <c r="CC28" i="6"/>
  <c r="BY28" i="6"/>
  <c r="BU28" i="6"/>
  <c r="BQ28" i="6"/>
  <c r="BM28" i="6"/>
  <c r="BI28" i="6"/>
  <c r="BE28" i="6"/>
  <c r="BA28" i="6"/>
  <c r="AW28" i="6"/>
  <c r="AS28" i="6"/>
  <c r="AO28" i="6"/>
  <c r="AK28" i="6"/>
  <c r="AG28" i="6"/>
  <c r="AC28" i="6"/>
  <c r="Y28" i="6"/>
  <c r="U28" i="6"/>
  <c r="Q28" i="6"/>
  <c r="M28" i="6"/>
  <c r="I28" i="6"/>
  <c r="E28" i="6"/>
  <c r="DY27" i="6"/>
  <c r="DU27" i="6"/>
  <c r="DQ27" i="6"/>
  <c r="DM27" i="6"/>
  <c r="DI27" i="6"/>
  <c r="DE27" i="6"/>
  <c r="DA27" i="6"/>
  <c r="CW27" i="6"/>
  <c r="CS27" i="6"/>
  <c r="CO27" i="6"/>
  <c r="CK27" i="6"/>
  <c r="CG27" i="6"/>
  <c r="CC27" i="6"/>
  <c r="BY27" i="6"/>
  <c r="BU27" i="6"/>
  <c r="BQ27" i="6"/>
  <c r="BM27" i="6"/>
  <c r="BI27" i="6"/>
  <c r="BE27" i="6"/>
  <c r="BA27" i="6"/>
  <c r="AW27" i="6"/>
  <c r="AS27" i="6"/>
  <c r="AO27" i="6"/>
  <c r="AK27" i="6"/>
  <c r="AG27" i="6"/>
  <c r="AC27" i="6"/>
  <c r="Y27" i="6"/>
  <c r="U27" i="6"/>
  <c r="Q27" i="6"/>
  <c r="M27" i="6"/>
  <c r="I27" i="6"/>
  <c r="E27" i="6"/>
  <c r="DY26" i="6"/>
  <c r="DU26" i="6"/>
  <c r="DQ26" i="6"/>
  <c r="DM26" i="6"/>
  <c r="DI26" i="6"/>
  <c r="DE26" i="6"/>
  <c r="DA26" i="6"/>
  <c r="CW26" i="6"/>
  <c r="CS26" i="6"/>
  <c r="CO26" i="6"/>
  <c r="CK26" i="6"/>
  <c r="CG26" i="6"/>
  <c r="CC26" i="6"/>
  <c r="BY26" i="6"/>
  <c r="BU26" i="6"/>
  <c r="BQ26" i="6"/>
  <c r="BM26" i="6"/>
  <c r="BI26" i="6"/>
  <c r="BE26" i="6"/>
  <c r="BA26" i="6"/>
  <c r="AW26" i="6"/>
  <c r="AS26" i="6"/>
  <c r="AO26" i="6"/>
  <c r="AK26" i="6"/>
  <c r="AG26" i="6"/>
  <c r="AC26" i="6"/>
  <c r="Y26" i="6"/>
  <c r="U26" i="6"/>
  <c r="Q26" i="6"/>
  <c r="M26" i="6"/>
  <c r="I26" i="6"/>
  <c r="E26" i="6"/>
  <c r="DY25" i="6"/>
  <c r="DU25" i="6"/>
  <c r="DQ25" i="6"/>
  <c r="DM25" i="6"/>
  <c r="DI25" i="6"/>
  <c r="DE25" i="6"/>
  <c r="DA25" i="6"/>
  <c r="CW25" i="6"/>
  <c r="CS25" i="6"/>
  <c r="CO25" i="6"/>
  <c r="CK25" i="6"/>
  <c r="CG25" i="6"/>
  <c r="CC25" i="6"/>
  <c r="BY25" i="6"/>
  <c r="BU25" i="6"/>
  <c r="BQ25" i="6"/>
  <c r="BM25" i="6"/>
  <c r="BI25" i="6"/>
  <c r="BE25" i="6"/>
  <c r="BA25" i="6"/>
  <c r="AW25" i="6"/>
  <c r="AS25" i="6"/>
  <c r="AO25" i="6"/>
  <c r="AK25" i="6"/>
  <c r="AG25" i="6"/>
  <c r="AC25" i="6"/>
  <c r="Y25" i="6"/>
  <c r="U25" i="6"/>
  <c r="Q25" i="6"/>
  <c r="M25" i="6"/>
  <c r="I25" i="6"/>
  <c r="E25" i="6"/>
  <c r="DY24" i="6"/>
  <c r="DU24" i="6"/>
  <c r="DQ24" i="6"/>
  <c r="DM24" i="6"/>
  <c r="DI24" i="6"/>
  <c r="DE24" i="6"/>
  <c r="DA24" i="6"/>
  <c r="CW24" i="6"/>
  <c r="CS24" i="6"/>
  <c r="CO24" i="6"/>
  <c r="CK24" i="6"/>
  <c r="CG24" i="6"/>
  <c r="CC24" i="6"/>
  <c r="BY24" i="6"/>
  <c r="BU24" i="6"/>
  <c r="BQ24" i="6"/>
  <c r="BM24" i="6"/>
  <c r="BI24" i="6"/>
  <c r="BE24" i="6"/>
  <c r="BA24" i="6"/>
  <c r="AW24" i="6"/>
  <c r="AS24" i="6"/>
  <c r="AO24" i="6"/>
  <c r="AK24" i="6"/>
  <c r="AG24" i="6"/>
  <c r="AC24" i="6"/>
  <c r="Y24" i="6"/>
  <c r="U24" i="6"/>
  <c r="Q24" i="6"/>
  <c r="M24" i="6"/>
  <c r="I24" i="6"/>
  <c r="E24" i="6"/>
  <c r="DY23" i="6"/>
  <c r="DU23" i="6"/>
  <c r="DQ23" i="6"/>
  <c r="DM23" i="6"/>
  <c r="DI23" i="6"/>
  <c r="DE23" i="6"/>
  <c r="DA23" i="6"/>
  <c r="CW23" i="6"/>
  <c r="CS23" i="6"/>
  <c r="CO23" i="6"/>
  <c r="CK23" i="6"/>
  <c r="CG23" i="6"/>
  <c r="CC23" i="6"/>
  <c r="BY23" i="6"/>
  <c r="BU23" i="6"/>
  <c r="BQ23" i="6"/>
  <c r="BM23" i="6"/>
  <c r="BI23" i="6"/>
  <c r="BE23" i="6"/>
  <c r="BA23" i="6"/>
  <c r="AW23" i="6"/>
  <c r="AS23" i="6"/>
  <c r="AO23" i="6"/>
  <c r="AK23" i="6"/>
  <c r="AG23" i="6"/>
  <c r="AC23" i="6"/>
  <c r="Y23" i="6"/>
  <c r="U23" i="6"/>
  <c r="Q23" i="6"/>
  <c r="M23" i="6"/>
  <c r="I23" i="6"/>
  <c r="E23" i="6"/>
  <c r="DS13" i="6"/>
  <c r="DQ11" i="6"/>
  <c r="DQ12" i="6"/>
  <c r="DQ13" i="6"/>
  <c r="DO12" i="6"/>
  <c r="DO13" i="6"/>
  <c r="DA12" i="6"/>
  <c r="DA13" i="6"/>
  <c r="CY13" i="6"/>
  <c r="CW12" i="6"/>
  <c r="CW13" i="6"/>
  <c r="CS11" i="6"/>
  <c r="CS12" i="6"/>
  <c r="CS13" i="6"/>
  <c r="CQ12" i="6"/>
  <c r="CQ13" i="6"/>
  <c r="CO11" i="6"/>
  <c r="CO12" i="6"/>
  <c r="CO13" i="6"/>
  <c r="CM12" i="6"/>
  <c r="CM13" i="6"/>
  <c r="CK11" i="6"/>
  <c r="CK12" i="6"/>
  <c r="CK13" i="6"/>
  <c r="CI12" i="6"/>
  <c r="CI13" i="6"/>
  <c r="CG11" i="6"/>
  <c r="CG12" i="6"/>
  <c r="CG13" i="6"/>
  <c r="CC11" i="6"/>
  <c r="CC12" i="6"/>
  <c r="CC13" i="6"/>
  <c r="CA13" i="6"/>
  <c r="BY11" i="6"/>
  <c r="BY12" i="6"/>
  <c r="BY13" i="6"/>
  <c r="BU11" i="6"/>
  <c r="BU12" i="6"/>
  <c r="BU13" i="6"/>
  <c r="BS12" i="6"/>
  <c r="BS13" i="6"/>
  <c r="BQ11" i="6"/>
  <c r="BQ12" i="6"/>
  <c r="BQ13" i="6"/>
  <c r="BM11" i="6"/>
  <c r="BM12" i="6"/>
  <c r="BM13" i="6"/>
  <c r="BK12" i="6"/>
  <c r="BK13" i="6"/>
  <c r="BI11" i="6"/>
  <c r="BI12" i="6"/>
  <c r="BI13" i="6"/>
  <c r="BG12" i="6"/>
  <c r="BG13" i="6"/>
  <c r="BE11" i="6"/>
  <c r="BE12" i="6"/>
  <c r="BE13" i="6"/>
  <c r="BC12" i="6"/>
  <c r="BC13" i="6"/>
  <c r="BA11" i="6"/>
  <c r="BA12" i="6"/>
  <c r="BA13" i="6"/>
  <c r="AY12" i="6"/>
  <c r="AY13" i="6"/>
  <c r="W12" i="6"/>
  <c r="W13" i="6"/>
  <c r="S12" i="6"/>
  <c r="S13" i="6"/>
  <c r="AA12" i="6"/>
  <c r="AA13" i="6"/>
  <c r="AE13" i="6"/>
  <c r="AW11" i="6"/>
  <c r="AW12" i="6"/>
  <c r="AW13" i="6"/>
  <c r="AS11" i="6"/>
  <c r="AS12" i="6"/>
  <c r="AS13" i="6"/>
  <c r="AO11" i="6"/>
  <c r="AO12" i="6"/>
  <c r="AO13" i="6"/>
  <c r="AK11" i="6"/>
  <c r="AK12" i="6"/>
  <c r="AK13" i="6"/>
  <c r="AG11" i="6"/>
  <c r="AG12" i="6"/>
  <c r="AG13" i="6"/>
  <c r="AC11" i="6"/>
  <c r="AC12" i="6"/>
  <c r="AC13" i="6"/>
  <c r="Y11" i="6"/>
  <c r="Y12" i="6"/>
  <c r="Y13" i="6"/>
  <c r="U11" i="6"/>
  <c r="U12" i="6"/>
  <c r="U13" i="6"/>
  <c r="Q11" i="6"/>
  <c r="Q12" i="6"/>
  <c r="Q13" i="6"/>
  <c r="M11" i="6"/>
  <c r="M12" i="6"/>
  <c r="M13" i="6"/>
  <c r="I11" i="6"/>
  <c r="I12" i="6"/>
  <c r="I13" i="6"/>
  <c r="E11" i="6"/>
  <c r="E12" i="6"/>
  <c r="E13" i="6"/>
  <c r="DU10" i="6"/>
  <c r="DU11" i="6"/>
  <c r="DU12" i="6"/>
  <c r="DU13" i="6"/>
  <c r="DW12" i="6"/>
  <c r="DX13" i="6"/>
  <c r="DW13" i="6"/>
  <c r="DW11" i="6"/>
  <c r="DX12" i="6"/>
  <c r="DW10" i="6"/>
  <c r="DX11" i="6"/>
  <c r="DW9" i="6"/>
  <c r="DX10" i="6"/>
  <c r="DW8" i="6"/>
  <c r="DX9" i="6"/>
  <c r="DW7" i="6"/>
  <c r="DX8" i="6"/>
  <c r="DW6" i="6"/>
  <c r="DX7" i="6"/>
  <c r="DW5" i="6"/>
  <c r="DX6" i="6"/>
  <c r="DW4" i="6"/>
  <c r="DX5" i="6"/>
  <c r="DS12" i="6"/>
  <c r="DT13" i="6"/>
  <c r="DS11" i="6"/>
  <c r="DT12" i="6"/>
  <c r="DS10" i="6"/>
  <c r="DT11" i="6"/>
  <c r="DS9" i="6"/>
  <c r="DT10" i="6"/>
  <c r="DS8" i="6"/>
  <c r="DT9" i="6"/>
  <c r="DS7" i="6"/>
  <c r="DT8" i="6"/>
  <c r="DS6" i="6"/>
  <c r="DT7" i="6"/>
  <c r="DS5" i="6"/>
  <c r="DT6" i="6"/>
  <c r="DS4" i="6"/>
  <c r="DT5" i="6"/>
  <c r="DP13" i="6"/>
  <c r="DO11" i="6"/>
  <c r="DP12" i="6"/>
  <c r="DO10" i="6"/>
  <c r="DP11" i="6"/>
  <c r="DO9" i="6"/>
  <c r="DP10" i="6"/>
  <c r="DO8" i="6"/>
  <c r="DP9" i="6"/>
  <c r="DO7" i="6"/>
  <c r="DP8" i="6"/>
  <c r="DO6" i="6"/>
  <c r="DP7" i="6"/>
  <c r="DO5" i="6"/>
  <c r="DP6" i="6"/>
  <c r="DO4" i="6"/>
  <c r="DP5" i="6"/>
  <c r="DG12" i="6"/>
  <c r="DH13" i="6"/>
  <c r="DG13" i="6"/>
  <c r="DG11" i="6"/>
  <c r="DH12" i="6"/>
  <c r="DG10" i="6"/>
  <c r="DH11" i="6"/>
  <c r="DG9" i="6"/>
  <c r="DH10" i="6"/>
  <c r="DG8" i="6"/>
  <c r="DH9" i="6"/>
  <c r="DG7" i="6"/>
  <c r="DH8" i="6"/>
  <c r="DG6" i="6"/>
  <c r="DH7" i="6"/>
  <c r="DG5" i="6"/>
  <c r="DH6" i="6"/>
  <c r="DG4" i="6"/>
  <c r="DH5" i="6"/>
  <c r="DC12" i="6"/>
  <c r="DD13" i="6"/>
  <c r="DC13" i="6"/>
  <c r="DC11" i="6"/>
  <c r="DD12" i="6"/>
  <c r="DC10" i="6"/>
  <c r="DD11" i="6"/>
  <c r="DC9" i="6"/>
  <c r="DD10" i="6"/>
  <c r="DC8" i="6"/>
  <c r="DD9" i="6"/>
  <c r="DC7" i="6"/>
  <c r="DD8" i="6"/>
  <c r="DC6" i="6"/>
  <c r="DD7" i="6"/>
  <c r="DC5" i="6"/>
  <c r="DD6" i="6"/>
  <c r="DC4" i="6"/>
  <c r="DD5" i="6"/>
  <c r="CY12" i="6"/>
  <c r="CZ13" i="6"/>
  <c r="CY11" i="6"/>
  <c r="CZ12" i="6"/>
  <c r="CY10" i="6"/>
  <c r="CZ11" i="6"/>
  <c r="CY9" i="6"/>
  <c r="CZ10" i="6"/>
  <c r="CY8" i="6"/>
  <c r="CZ9" i="6"/>
  <c r="CY7" i="6"/>
  <c r="CZ8" i="6"/>
  <c r="CY6" i="6"/>
  <c r="CZ7" i="6"/>
  <c r="CY5" i="6"/>
  <c r="CZ6" i="6"/>
  <c r="CY4" i="6"/>
  <c r="CZ5" i="6"/>
  <c r="CU12" i="6"/>
  <c r="CV13" i="6"/>
  <c r="CU13" i="6"/>
  <c r="CU11" i="6"/>
  <c r="CV12" i="6"/>
  <c r="CU10" i="6"/>
  <c r="CV11" i="6"/>
  <c r="CU9" i="6"/>
  <c r="CV10" i="6"/>
  <c r="CU8" i="6"/>
  <c r="CV9" i="6"/>
  <c r="CU7" i="6"/>
  <c r="CV8" i="6"/>
  <c r="CU6" i="6"/>
  <c r="CV7" i="6"/>
  <c r="CU5" i="6"/>
  <c r="CV6" i="6"/>
  <c r="CU4" i="6"/>
  <c r="CV5" i="6"/>
  <c r="CR13" i="6"/>
  <c r="CQ11" i="6"/>
  <c r="CR12" i="6"/>
  <c r="CQ10" i="6"/>
  <c r="CR11" i="6"/>
  <c r="CQ9" i="6"/>
  <c r="CR10" i="6"/>
  <c r="CQ8" i="6"/>
  <c r="CR9" i="6"/>
  <c r="CQ7" i="6"/>
  <c r="CR8" i="6"/>
  <c r="CQ6" i="6"/>
  <c r="CR7" i="6"/>
  <c r="CQ5" i="6"/>
  <c r="CR6" i="6"/>
  <c r="CQ4" i="6"/>
  <c r="CR5" i="6"/>
  <c r="CN13" i="6"/>
  <c r="CM11" i="6"/>
  <c r="CN12" i="6"/>
  <c r="CM10" i="6"/>
  <c r="CN11" i="6"/>
  <c r="CM9" i="6"/>
  <c r="CN10" i="6"/>
  <c r="CM8" i="6"/>
  <c r="CN9" i="6"/>
  <c r="CM7" i="6"/>
  <c r="CN8" i="6"/>
  <c r="CM6" i="6"/>
  <c r="CN7" i="6"/>
  <c r="CM5" i="6"/>
  <c r="CN6" i="6"/>
  <c r="CM4" i="6"/>
  <c r="CN5" i="6"/>
  <c r="CJ13" i="6"/>
  <c r="CI11" i="6"/>
  <c r="CJ12" i="6"/>
  <c r="CI10" i="6"/>
  <c r="CJ11" i="6"/>
  <c r="CI9" i="6"/>
  <c r="CJ10" i="6"/>
  <c r="CI8" i="6"/>
  <c r="CJ9" i="6"/>
  <c r="CI7" i="6"/>
  <c r="CJ8" i="6"/>
  <c r="CI6" i="6"/>
  <c r="CJ7" i="6"/>
  <c r="CI5" i="6"/>
  <c r="CJ6" i="6"/>
  <c r="CI4" i="6"/>
  <c r="CJ5" i="6"/>
  <c r="CE12" i="6"/>
  <c r="CF13" i="6"/>
  <c r="CE13" i="6"/>
  <c r="CE11" i="6"/>
  <c r="CF12" i="6"/>
  <c r="CE10" i="6"/>
  <c r="CF11" i="6"/>
  <c r="CE9" i="6"/>
  <c r="CF10" i="6"/>
  <c r="CE8" i="6"/>
  <c r="CF9" i="6"/>
  <c r="CE7" i="6"/>
  <c r="CF8" i="6"/>
  <c r="CE6" i="6"/>
  <c r="CF7" i="6"/>
  <c r="CE5" i="6"/>
  <c r="CF6" i="6"/>
  <c r="CE4" i="6"/>
  <c r="CF5" i="6"/>
  <c r="CA12" i="6"/>
  <c r="CB13" i="6"/>
  <c r="CA11" i="6"/>
  <c r="CB12" i="6"/>
  <c r="CA10" i="6"/>
  <c r="CB11" i="6"/>
  <c r="CA9" i="6"/>
  <c r="CB10" i="6"/>
  <c r="CA8" i="6"/>
  <c r="CB9" i="6"/>
  <c r="CA7" i="6"/>
  <c r="CB8" i="6"/>
  <c r="CA6" i="6"/>
  <c r="CB7" i="6"/>
  <c r="CA5" i="6"/>
  <c r="CB6" i="6"/>
  <c r="CA4" i="6"/>
  <c r="CB5" i="6"/>
  <c r="BW12" i="6"/>
  <c r="BX13" i="6"/>
  <c r="BW13" i="6"/>
  <c r="BW11" i="6"/>
  <c r="BX12" i="6"/>
  <c r="BW10" i="6"/>
  <c r="BX11" i="6"/>
  <c r="BW9" i="6"/>
  <c r="BX10" i="6"/>
  <c r="BW8" i="6"/>
  <c r="BX9" i="6"/>
  <c r="BW7" i="6"/>
  <c r="BX8" i="6"/>
  <c r="BW6" i="6"/>
  <c r="BX7" i="6"/>
  <c r="BW5" i="6"/>
  <c r="BX6" i="6"/>
  <c r="BW4" i="6"/>
  <c r="BX5" i="6"/>
  <c r="BT13" i="6"/>
  <c r="BS11" i="6"/>
  <c r="BT12" i="6"/>
  <c r="BS10" i="6"/>
  <c r="BT11" i="6"/>
  <c r="BS9" i="6"/>
  <c r="BT10" i="6"/>
  <c r="BS8" i="6"/>
  <c r="BT9" i="6"/>
  <c r="BS7" i="6"/>
  <c r="BT8" i="6"/>
  <c r="BS6" i="6"/>
  <c r="BT7" i="6"/>
  <c r="BS5" i="6"/>
  <c r="BT6" i="6"/>
  <c r="BS4" i="6"/>
  <c r="BT5" i="6"/>
  <c r="BO12" i="6"/>
  <c r="BP13" i="6"/>
  <c r="BO13" i="6"/>
  <c r="BO11" i="6"/>
  <c r="BP12" i="6"/>
  <c r="BO10" i="6"/>
  <c r="BP11" i="6"/>
  <c r="BO9" i="6"/>
  <c r="BP10" i="6"/>
  <c r="BO8" i="6"/>
  <c r="BP9" i="6"/>
  <c r="BO7" i="6"/>
  <c r="BP8" i="6"/>
  <c r="BO6" i="6"/>
  <c r="BP7" i="6"/>
  <c r="BO5" i="6"/>
  <c r="BP6" i="6"/>
  <c r="BO4" i="6"/>
  <c r="BP5" i="6"/>
  <c r="BL13" i="6"/>
  <c r="BK11" i="6"/>
  <c r="BL12" i="6"/>
  <c r="BK10" i="6"/>
  <c r="BL11" i="6"/>
  <c r="BK9" i="6"/>
  <c r="BL10" i="6"/>
  <c r="BK8" i="6"/>
  <c r="BL9" i="6"/>
  <c r="BK7" i="6"/>
  <c r="BL8" i="6"/>
  <c r="BK6" i="6"/>
  <c r="BL7" i="6"/>
  <c r="BK5" i="6"/>
  <c r="BL6" i="6"/>
  <c r="BK4" i="6"/>
  <c r="BL5" i="6"/>
  <c r="BH13" i="6"/>
  <c r="BG11" i="6"/>
  <c r="BH12" i="6"/>
  <c r="BG10" i="6"/>
  <c r="BH11" i="6"/>
  <c r="BG9" i="6"/>
  <c r="BH10" i="6"/>
  <c r="BG8" i="6"/>
  <c r="BH9" i="6"/>
  <c r="BG7" i="6"/>
  <c r="BH8" i="6"/>
  <c r="BG6" i="6"/>
  <c r="BH7" i="6"/>
  <c r="BG5" i="6"/>
  <c r="BH6" i="6"/>
  <c r="BG4" i="6"/>
  <c r="BH5" i="6"/>
  <c r="BD13" i="6"/>
  <c r="BC11" i="6"/>
  <c r="BD12" i="6"/>
  <c r="BC10" i="6"/>
  <c r="BD11" i="6"/>
  <c r="BC9" i="6"/>
  <c r="BD10" i="6"/>
  <c r="BC8" i="6"/>
  <c r="BD9" i="6"/>
  <c r="BC7" i="6"/>
  <c r="BD8" i="6"/>
  <c r="BC6" i="6"/>
  <c r="BD7" i="6"/>
  <c r="BC5" i="6"/>
  <c r="BD6" i="6"/>
  <c r="BC4" i="6"/>
  <c r="BD5" i="6"/>
  <c r="AZ13" i="6"/>
  <c r="AY11" i="6"/>
  <c r="AZ12" i="6"/>
  <c r="AY10" i="6"/>
  <c r="AZ11" i="6"/>
  <c r="AY9" i="6"/>
  <c r="AZ10" i="6"/>
  <c r="AY8" i="6"/>
  <c r="AZ9" i="6"/>
  <c r="AY7" i="6"/>
  <c r="AZ8" i="6"/>
  <c r="AY6" i="6"/>
  <c r="AZ7" i="6"/>
  <c r="AY5" i="6"/>
  <c r="AZ6" i="6"/>
  <c r="AY4" i="6"/>
  <c r="AZ5" i="6"/>
  <c r="AU12" i="6"/>
  <c r="AV13" i="6"/>
  <c r="AU13" i="6"/>
  <c r="AU11" i="6"/>
  <c r="AV12" i="6"/>
  <c r="AU10" i="6"/>
  <c r="AV11" i="6"/>
  <c r="AU9" i="6"/>
  <c r="AV10" i="6"/>
  <c r="AU8" i="6"/>
  <c r="AV9" i="6"/>
  <c r="AU7" i="6"/>
  <c r="AV8" i="6"/>
  <c r="AU6" i="6"/>
  <c r="AV7" i="6"/>
  <c r="AU5" i="6"/>
  <c r="AV6" i="6"/>
  <c r="AU4" i="6"/>
  <c r="AV5" i="6"/>
  <c r="AQ12" i="6"/>
  <c r="AR13" i="6"/>
  <c r="AQ13" i="6"/>
  <c r="AQ11" i="6"/>
  <c r="AR12" i="6"/>
  <c r="AQ10" i="6"/>
  <c r="AR11" i="6"/>
  <c r="AQ9" i="6"/>
  <c r="AR10" i="6"/>
  <c r="AQ8" i="6"/>
  <c r="AR9" i="6"/>
  <c r="AQ7" i="6"/>
  <c r="AR8" i="6"/>
  <c r="AQ6" i="6"/>
  <c r="AR7" i="6"/>
  <c r="AQ5" i="6"/>
  <c r="AR6" i="6"/>
  <c r="AQ4" i="6"/>
  <c r="AR5" i="6"/>
  <c r="AM12" i="6"/>
  <c r="AN13" i="6"/>
  <c r="AM13" i="6"/>
  <c r="AM11" i="6"/>
  <c r="AN12" i="6"/>
  <c r="AM10" i="6"/>
  <c r="AN11" i="6"/>
  <c r="AM9" i="6"/>
  <c r="AN10" i="6"/>
  <c r="AM8" i="6"/>
  <c r="AN9" i="6"/>
  <c r="AM7" i="6"/>
  <c r="AN8" i="6"/>
  <c r="AM6" i="6"/>
  <c r="AN7" i="6"/>
  <c r="AM5" i="6"/>
  <c r="AN6" i="6"/>
  <c r="AM4" i="6"/>
  <c r="AN5" i="6"/>
  <c r="AI12" i="6"/>
  <c r="AJ13" i="6"/>
  <c r="AI13" i="6"/>
  <c r="AI11" i="6"/>
  <c r="AJ12" i="6"/>
  <c r="AI10" i="6"/>
  <c r="AJ11" i="6"/>
  <c r="AI9" i="6"/>
  <c r="AJ10" i="6"/>
  <c r="AI8" i="6"/>
  <c r="AJ9" i="6"/>
  <c r="AI7" i="6"/>
  <c r="AJ8" i="6"/>
  <c r="AI6" i="6"/>
  <c r="AJ7" i="6"/>
  <c r="AI5" i="6"/>
  <c r="AJ6" i="6"/>
  <c r="AI4" i="6"/>
  <c r="AJ5" i="6"/>
  <c r="AE12" i="6"/>
  <c r="AF13" i="6"/>
  <c r="AE11" i="6"/>
  <c r="AF12" i="6"/>
  <c r="AE10" i="6"/>
  <c r="AF11" i="6"/>
  <c r="AE9" i="6"/>
  <c r="AF10" i="6"/>
  <c r="AE8" i="6"/>
  <c r="AF9" i="6"/>
  <c r="AE7" i="6"/>
  <c r="AF8" i="6"/>
  <c r="AE6" i="6"/>
  <c r="AF7" i="6"/>
  <c r="AE5" i="6"/>
  <c r="AF6" i="6"/>
  <c r="AE4" i="6"/>
  <c r="AF5" i="6"/>
  <c r="AB13" i="6"/>
  <c r="AA11" i="6"/>
  <c r="AB12" i="6"/>
  <c r="AA10" i="6"/>
  <c r="AB11" i="6"/>
  <c r="AA9" i="6"/>
  <c r="AB10" i="6"/>
  <c r="AA8" i="6"/>
  <c r="AB9" i="6"/>
  <c r="AA7" i="6"/>
  <c r="AB8" i="6"/>
  <c r="AA6" i="6"/>
  <c r="AB7" i="6"/>
  <c r="AA5" i="6"/>
  <c r="AB6" i="6"/>
  <c r="AA4" i="6"/>
  <c r="AB5" i="6"/>
  <c r="X13" i="6"/>
  <c r="W11" i="6"/>
  <c r="X12" i="6"/>
  <c r="W10" i="6"/>
  <c r="X11" i="6"/>
  <c r="W9" i="6"/>
  <c r="X10" i="6"/>
  <c r="W8" i="6"/>
  <c r="X9" i="6"/>
  <c r="W7" i="6"/>
  <c r="X8" i="6"/>
  <c r="W6" i="6"/>
  <c r="X7" i="6"/>
  <c r="W5" i="6"/>
  <c r="X6" i="6"/>
  <c r="W4" i="6"/>
  <c r="X5" i="6"/>
  <c r="T13" i="6"/>
  <c r="S11" i="6"/>
  <c r="T12" i="6"/>
  <c r="S10" i="6"/>
  <c r="T11" i="6"/>
  <c r="S9" i="6"/>
  <c r="T10" i="6"/>
  <c r="S8" i="6"/>
  <c r="T9" i="6"/>
  <c r="S7" i="6"/>
  <c r="T8" i="6"/>
  <c r="S6" i="6"/>
  <c r="T7" i="6"/>
  <c r="S5" i="6"/>
  <c r="T6" i="6"/>
  <c r="S4" i="6"/>
  <c r="T5" i="6"/>
  <c r="O12" i="6"/>
  <c r="P13" i="6"/>
  <c r="O13" i="6"/>
  <c r="O11" i="6"/>
  <c r="P12" i="6"/>
  <c r="O10" i="6"/>
  <c r="P11" i="6"/>
  <c r="O9" i="6"/>
  <c r="P10" i="6"/>
  <c r="O8" i="6"/>
  <c r="P9" i="6"/>
  <c r="O7" i="6"/>
  <c r="P8" i="6"/>
  <c r="O6" i="6"/>
  <c r="P7" i="6"/>
  <c r="O5" i="6"/>
  <c r="P6" i="6"/>
  <c r="O4" i="6"/>
  <c r="P5" i="6"/>
  <c r="K12" i="6"/>
  <c r="L13" i="6"/>
  <c r="K13" i="6"/>
  <c r="K11" i="6"/>
  <c r="L12" i="6"/>
  <c r="K10" i="6"/>
  <c r="L11" i="6"/>
  <c r="K9" i="6"/>
  <c r="L10" i="6"/>
  <c r="K8" i="6"/>
  <c r="L9" i="6"/>
  <c r="K7" i="6"/>
  <c r="L8" i="6"/>
  <c r="K6" i="6"/>
  <c r="L7" i="6"/>
  <c r="K5" i="6"/>
  <c r="L6" i="6"/>
  <c r="K4" i="6"/>
  <c r="L5" i="6"/>
  <c r="G12" i="6"/>
  <c r="H13" i="6"/>
  <c r="G13" i="6"/>
  <c r="G11" i="6"/>
  <c r="H12" i="6"/>
  <c r="G10" i="6"/>
  <c r="H11" i="6"/>
  <c r="G9" i="6"/>
  <c r="H10" i="6"/>
  <c r="G8" i="6"/>
  <c r="H9" i="6"/>
  <c r="G7" i="6"/>
  <c r="H8" i="6"/>
  <c r="G6" i="6"/>
  <c r="H7" i="6"/>
  <c r="G5" i="6"/>
  <c r="H6" i="6"/>
  <c r="G4" i="6"/>
  <c r="H5" i="6"/>
  <c r="C12" i="6"/>
  <c r="D13" i="6"/>
  <c r="C13" i="6"/>
  <c r="C11" i="6"/>
  <c r="D12" i="6"/>
  <c r="C10" i="6"/>
  <c r="D11" i="6"/>
  <c r="C9" i="6"/>
  <c r="D10" i="6"/>
  <c r="C8" i="6"/>
  <c r="D9" i="6"/>
  <c r="C7" i="6"/>
  <c r="D8" i="6"/>
  <c r="C6" i="6"/>
  <c r="D7" i="6"/>
  <c r="C5" i="6"/>
  <c r="D6" i="6"/>
  <c r="C4" i="6"/>
  <c r="D5" i="6"/>
  <c r="DK12" i="6"/>
  <c r="DL13" i="6"/>
  <c r="DK13" i="6"/>
  <c r="DK11" i="6"/>
  <c r="DL12" i="6"/>
  <c r="DK10" i="6"/>
  <c r="DL11" i="6"/>
  <c r="DK9" i="6"/>
  <c r="DL10" i="6"/>
  <c r="DK8" i="6"/>
  <c r="DL9" i="6"/>
  <c r="DK7" i="6"/>
  <c r="DL8" i="6"/>
  <c r="DK6" i="6"/>
  <c r="DL7" i="6"/>
  <c r="DK5" i="6"/>
  <c r="DL6" i="6"/>
  <c r="DK4" i="6"/>
  <c r="DL5" i="6"/>
  <c r="CW11" i="6"/>
  <c r="DA11" i="6"/>
  <c r="DE11" i="6"/>
  <c r="DE12" i="6"/>
  <c r="DE13" i="6"/>
  <c r="DI12" i="6"/>
  <c r="DI13" i="6"/>
  <c r="DI11" i="6"/>
  <c r="DM11" i="6"/>
  <c r="DM12" i="6"/>
  <c r="DM13" i="6"/>
  <c r="DY12" i="6"/>
  <c r="DY13" i="6"/>
  <c r="DY11" i="6"/>
  <c r="DY10" i="6"/>
  <c r="DY9" i="6"/>
  <c r="DY8" i="6"/>
  <c r="DY7" i="6"/>
  <c r="DY6" i="6"/>
  <c r="DY5" i="6"/>
  <c r="DY4" i="6"/>
  <c r="DU9" i="6"/>
  <c r="DU8" i="6"/>
  <c r="DU7" i="6"/>
  <c r="DU6" i="6"/>
  <c r="DU5" i="6"/>
  <c r="DU4" i="6"/>
  <c r="DQ10" i="6"/>
  <c r="DQ9" i="6"/>
  <c r="DQ8" i="6"/>
  <c r="DQ7" i="6"/>
  <c r="DQ6" i="6"/>
  <c r="DQ5" i="6"/>
  <c r="DQ4" i="6"/>
  <c r="DM10" i="6"/>
  <c r="DM9" i="6"/>
  <c r="DM8" i="6"/>
  <c r="DM7" i="6"/>
  <c r="DM6" i="6"/>
  <c r="DM5" i="6"/>
  <c r="DM4" i="6"/>
  <c r="DI10" i="6"/>
  <c r="DI9" i="6"/>
  <c r="DI8" i="6"/>
  <c r="DI7" i="6"/>
  <c r="DI6" i="6"/>
  <c r="DI5" i="6"/>
  <c r="DI4" i="6"/>
  <c r="DE10" i="6"/>
  <c r="DE9" i="6"/>
  <c r="DE8" i="6"/>
  <c r="DE7" i="6"/>
  <c r="DE6" i="6"/>
  <c r="DE5" i="6"/>
  <c r="DE4" i="6"/>
  <c r="DA10" i="6"/>
  <c r="DA9" i="6"/>
  <c r="DA8" i="6"/>
  <c r="DA7" i="6"/>
  <c r="DA6" i="6"/>
  <c r="DA5" i="6"/>
  <c r="DA4" i="6"/>
  <c r="CW10" i="6"/>
  <c r="CW9" i="6"/>
  <c r="CW8" i="6"/>
  <c r="CW7" i="6"/>
  <c r="CW6" i="6"/>
  <c r="CW5" i="6"/>
  <c r="CW4" i="6"/>
  <c r="CS10" i="6"/>
  <c r="CS9" i="6"/>
  <c r="CS8" i="6"/>
  <c r="CS7" i="6"/>
  <c r="CS6" i="6"/>
  <c r="CS5" i="6"/>
  <c r="CS4" i="6"/>
  <c r="CO10" i="6"/>
  <c r="CO9" i="6"/>
  <c r="CO8" i="6"/>
  <c r="CO7" i="6"/>
  <c r="CO6" i="6"/>
  <c r="CO5" i="6"/>
  <c r="CO4" i="6"/>
  <c r="CK10" i="6"/>
  <c r="CK9" i="6"/>
  <c r="CK8" i="6"/>
  <c r="CK7" i="6"/>
  <c r="CK6" i="6"/>
  <c r="CK5" i="6"/>
  <c r="CK4" i="6"/>
  <c r="CG10" i="6"/>
  <c r="CG9" i="6"/>
  <c r="CG8" i="6"/>
  <c r="CG7" i="6"/>
  <c r="CG6" i="6"/>
  <c r="CG5" i="6"/>
  <c r="CG4" i="6"/>
  <c r="CC10" i="6"/>
  <c r="CC9" i="6"/>
  <c r="CC8" i="6"/>
  <c r="CC7" i="6"/>
  <c r="CC6" i="6"/>
  <c r="CC5" i="6"/>
  <c r="CC4" i="6"/>
  <c r="BY10" i="6"/>
  <c r="BY9" i="6"/>
  <c r="BY8" i="6"/>
  <c r="BY7" i="6"/>
  <c r="BY6" i="6"/>
  <c r="BY5" i="6"/>
  <c r="BY4" i="6"/>
  <c r="BU10" i="6"/>
  <c r="BU9" i="6"/>
  <c r="BU8" i="6"/>
  <c r="BU7" i="6"/>
  <c r="BU6" i="6"/>
  <c r="BU5" i="6"/>
  <c r="BU4" i="6"/>
  <c r="BQ10" i="6"/>
  <c r="BQ9" i="6"/>
  <c r="BQ8" i="6"/>
  <c r="BQ7" i="6"/>
  <c r="BQ6" i="6"/>
  <c r="BQ5" i="6"/>
  <c r="BQ4" i="6"/>
  <c r="BM10" i="6"/>
  <c r="BM9" i="6"/>
  <c r="BM8" i="6"/>
  <c r="BM7" i="6"/>
  <c r="BM6" i="6"/>
  <c r="BM5" i="6"/>
  <c r="BM4" i="6"/>
  <c r="BI10" i="6"/>
  <c r="BI9" i="6"/>
  <c r="BI8" i="6"/>
  <c r="BI7" i="6"/>
  <c r="BI6" i="6"/>
  <c r="BI5" i="6"/>
  <c r="BI4" i="6"/>
  <c r="BE10" i="6"/>
  <c r="BE9" i="6"/>
  <c r="BE8" i="6"/>
  <c r="BE7" i="6"/>
  <c r="BE6" i="6"/>
  <c r="BE5" i="6"/>
  <c r="BE4" i="6"/>
  <c r="BA10" i="6"/>
  <c r="BA9" i="6"/>
  <c r="BA8" i="6"/>
  <c r="BA7" i="6"/>
  <c r="BA6" i="6"/>
  <c r="BA5" i="6"/>
  <c r="BA4" i="6"/>
  <c r="AW10" i="6"/>
  <c r="AW9" i="6"/>
  <c r="AW8" i="6"/>
  <c r="AW7" i="6"/>
  <c r="AW6" i="6"/>
  <c r="AW5" i="6"/>
  <c r="AW4" i="6"/>
  <c r="AS10" i="6"/>
  <c r="AS9" i="6"/>
  <c r="AS8" i="6"/>
  <c r="AS7" i="6"/>
  <c r="AS6" i="6"/>
  <c r="AS5" i="6"/>
  <c r="AS4" i="6"/>
  <c r="AO10" i="6"/>
  <c r="AO9" i="6"/>
  <c r="AO8" i="6"/>
  <c r="AO7" i="6"/>
  <c r="AO6" i="6"/>
  <c r="AO5" i="6"/>
  <c r="AO4" i="6"/>
  <c r="AK10" i="6"/>
  <c r="AK9" i="6"/>
  <c r="AK8" i="6"/>
  <c r="AK7" i="6"/>
  <c r="AK6" i="6"/>
  <c r="AK5" i="6"/>
  <c r="AK4" i="6"/>
  <c r="AG10" i="6"/>
  <c r="AG9" i="6"/>
  <c r="AG8" i="6"/>
  <c r="AG7" i="6"/>
  <c r="AG6" i="6"/>
  <c r="AG5" i="6"/>
  <c r="AG4" i="6"/>
  <c r="AC10" i="6"/>
  <c r="AC9" i="6"/>
  <c r="AC8" i="6"/>
  <c r="AC7" i="6"/>
  <c r="AC6" i="6"/>
  <c r="AC5" i="6"/>
  <c r="AC4" i="6"/>
  <c r="Y10" i="6"/>
  <c r="Y9" i="6"/>
  <c r="Y8" i="6"/>
  <c r="Y7" i="6"/>
  <c r="Y6" i="6"/>
  <c r="Y5" i="6"/>
  <c r="Y4" i="6"/>
  <c r="U10" i="6"/>
  <c r="U9" i="6"/>
  <c r="U8" i="6"/>
  <c r="U7" i="6"/>
  <c r="U6" i="6"/>
  <c r="U5" i="6"/>
  <c r="U4" i="6"/>
  <c r="Q10" i="6"/>
  <c r="Q9" i="6"/>
  <c r="Q8" i="6"/>
  <c r="Q7" i="6"/>
  <c r="Q6" i="6"/>
  <c r="Q5" i="6"/>
  <c r="Q4" i="6"/>
  <c r="M10" i="6"/>
  <c r="M9" i="6"/>
  <c r="M8" i="6"/>
  <c r="M7" i="6"/>
  <c r="M6" i="6"/>
  <c r="M5" i="6"/>
  <c r="M4" i="6"/>
  <c r="I10" i="6"/>
  <c r="I9" i="6"/>
  <c r="I8" i="6"/>
  <c r="I7" i="6"/>
  <c r="I6" i="6"/>
  <c r="I5" i="6"/>
  <c r="I4" i="6"/>
  <c r="E5" i="6"/>
  <c r="E6" i="6"/>
  <c r="E7" i="6"/>
  <c r="E8" i="6"/>
  <c r="E9" i="6"/>
  <c r="E10" i="6"/>
  <c r="E4" i="6"/>
</calcChain>
</file>

<file path=xl/comments1.xml><?xml version="1.0" encoding="utf-8"?>
<comments xmlns="http://schemas.openxmlformats.org/spreadsheetml/2006/main">
  <authors>
    <author>Valerie</author>
  </authors>
  <commentList>
    <comment ref="F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1/3 of the sugar water left, building diagonal comb.  Straightened it out.Queen out</t>
        </r>
      </text>
    </comment>
    <comment ref="G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straight comb building, queen out.</t>
        </r>
      </text>
    </comment>
    <comment ref="H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1/2 sugar water gone straight drawn comb.</t>
        </r>
      </text>
    </comment>
    <comment ref="I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2/3 sugar water left, queen out.</t>
        </r>
      </text>
    </comment>
    <comment ref="K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looked weak, added a partial comb of home, abot 200 cells capped.
</t>
        </r>
      </text>
    </comment>
    <comment ref="L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the did not have a number put on it, looks good but syrup holes to large, suger water all leaked out.
</t>
        </r>
      </text>
    </comment>
    <comment ref="M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5 drawn comb, queen is out, very nice, saw a beetle
3/4 sugar wter left.</t>
        </r>
      </text>
    </comment>
    <comment ref="N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3/4 sugar water gone, fixed crooked comb.</t>
        </r>
      </text>
    </comment>
    <comment ref="O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1/2 sugar water left, gret hive.</t>
        </r>
      </text>
    </comment>
    <comment ref="P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sugar wate all gone, looks great, queen out
</t>
        </r>
      </text>
    </comment>
    <comment ref="V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1/2 sugar water gone, queen out.</t>
        </r>
      </text>
    </comment>
    <comment ref="X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great sugar water gone, queen out.</t>
        </r>
      </text>
    </comment>
    <comment ref="Y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no note</t>
        </r>
      </text>
    </comment>
    <comment ref="Z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sugar water all gone, no leaks.  Queen out, building some cross comb because of too much bee gap space.</t>
        </r>
      </text>
    </comment>
    <comment ref="AA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great, sugar water gone, one crooked comb. Fixed gap.
</t>
        </r>
      </text>
    </comment>
    <comment ref="AB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missing one frame, queen out, building up</t>
        </r>
      </text>
    </comment>
    <comment ref="AC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queen out 1/4 of sugar water left,seem to be doing well.  Need to trim down the lid, for humidity expansion
</t>
        </r>
      </text>
    </comment>
    <comment ref="AD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1/2 sugar water left, good comb, queen out.
</t>
        </r>
      </text>
    </comment>
    <comment ref="AE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1/3 sugar water left, queen released.</t>
        </r>
      </text>
    </comment>
    <comment ref="AG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sugar water all gone,  queen out.</t>
        </r>
      </text>
    </comment>
    <comment ref="AD12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only wax, no honey and no bees.  Data logger removed earlier.</t>
        </r>
      </text>
    </comment>
  </commentList>
</comments>
</file>

<file path=xl/comments2.xml><?xml version="1.0" encoding="utf-8"?>
<comments xmlns="http://schemas.openxmlformats.org/spreadsheetml/2006/main">
  <authors>
    <author>Valerie</author>
  </authors>
  <commentList>
    <comment ref="G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sugar water all gone,  queen out.</t>
        </r>
      </text>
    </comment>
    <comment ref="K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looked weak, added a partial comb of home, abot 200 cells capped.
</t>
        </r>
      </text>
    </comment>
    <comment ref="L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the did not have a number put on it, looks good but syrup holes to large, suger water all leaked out.
</t>
        </r>
      </text>
    </comment>
    <comment ref="M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5 drawn comb, queen is out, very nice, saw a beetle
3/4 sugar wter left.</t>
        </r>
      </text>
    </comment>
    <comment ref="P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1/2 sugar water gone, queen out.</t>
        </r>
      </text>
    </comment>
    <comment ref="R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3/4 sugar water gone, fixed crooked comb.</t>
        </r>
      </text>
    </comment>
    <comment ref="S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1/2 sugar water left, gret hive.</t>
        </r>
      </text>
    </comment>
    <comment ref="T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sugar wate all gone, looks great, queen out
</t>
        </r>
      </text>
    </comment>
    <comment ref="V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great sugar water gone, queen out.</t>
        </r>
      </text>
    </comment>
    <comment ref="W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no note</t>
        </r>
      </text>
    </comment>
    <comment ref="X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sugar water all gone, no leaks.  Queen out, building some cross comb because of too much bee gap space.</t>
        </r>
      </text>
    </comment>
    <comment ref="Y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great, sugar water gone, one crooked comb. Fixed gap.
</t>
        </r>
      </text>
    </comment>
    <comment ref="Z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1/3 of the sugar water left, building diagonal comb.  Straightened it out.Queen out</t>
        </r>
      </text>
    </comment>
    <comment ref="AA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straight comb building, queen out.</t>
        </r>
      </text>
    </comment>
    <comment ref="AB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1/2 sugar water gone straight drawn comb.</t>
        </r>
      </text>
    </comment>
    <comment ref="AC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2/3 sugar water left, queen out.</t>
        </r>
      </text>
    </comment>
    <comment ref="AD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missing one frame, queen out, building up</t>
        </r>
      </text>
    </comment>
    <comment ref="AE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queen out 1/4 of sugar water left,seem to be doing well.  Need to trim down the lid, for humidity expansion
</t>
        </r>
      </text>
    </comment>
    <comment ref="AF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1/2 sugar water left, good comb, queen out.
</t>
        </r>
      </text>
    </comment>
    <comment ref="AG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1/3 sugar water left, queen released.</t>
        </r>
      </text>
    </comment>
    <comment ref="AF13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only wax, no honey and no bees.  Data logger removed earlier.</t>
        </r>
      </text>
    </comment>
  </commentList>
</comments>
</file>

<file path=xl/comments3.xml><?xml version="1.0" encoding="utf-8"?>
<comments xmlns="http://schemas.openxmlformats.org/spreadsheetml/2006/main">
  <authors>
    <author>Valerie</author>
  </authors>
  <commentList>
    <comment ref="V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sugar water all gone,  queen out.</t>
        </r>
      </text>
    </comment>
    <comment ref="AL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looked weak, added a partial comb of home, abot 200 cells capped.
</t>
        </r>
      </text>
    </comment>
    <comment ref="AP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the did not have a number put on it, looks good but syrup holes to large, suger water all leaked out.
</t>
        </r>
      </text>
    </comment>
    <comment ref="AT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5 drawn comb, queen is out, very nice, saw a beetle
3/4 sugar wter left.</t>
        </r>
      </text>
    </comment>
    <comment ref="BF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1/2 sugar water gone, queen out.</t>
        </r>
      </text>
    </comment>
    <comment ref="BN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3/4 sugar water gone, fixed crooked comb.</t>
        </r>
      </text>
    </comment>
    <comment ref="BR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1/2 sugar water left, gret hive.</t>
        </r>
      </text>
    </comment>
    <comment ref="BV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sugar wate all gone, looks great, queen out
</t>
        </r>
      </text>
    </comment>
    <comment ref="CD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great sugar water gone, queen out.</t>
        </r>
      </text>
    </comment>
    <comment ref="CH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no note</t>
        </r>
      </text>
    </comment>
    <comment ref="CL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sugar water all gone, no leaks.  Queen out, building some cross comb because of too much bee gap space.</t>
        </r>
      </text>
    </comment>
    <comment ref="CP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great, sugar water gone, one crooked comb. Fixed gap.
</t>
        </r>
      </text>
    </comment>
    <comment ref="CT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1/3 of the sugar water left, building diagonal comb.  Straightened it out.Queen out</t>
        </r>
      </text>
    </comment>
    <comment ref="CX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straight comb building, queen out.</t>
        </r>
      </text>
    </comment>
    <comment ref="DB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1/2 sugar water gone straight drawn comb.</t>
        </r>
      </text>
    </comment>
    <comment ref="DF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2/3 sugar water left, queen out.</t>
        </r>
      </text>
    </comment>
    <comment ref="DJ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missing one frame, queen out, building up</t>
        </r>
      </text>
    </comment>
    <comment ref="DN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queen out 1/4 of sugar water left,seem to be doing well.  Need to trim down the lid, for humidity expansion
</t>
        </r>
      </text>
    </comment>
    <comment ref="DR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1/2 sugar water left, good comb, queen out.
</t>
        </r>
      </text>
    </comment>
    <comment ref="DV5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1/3 sugar water left, queen released.</t>
        </r>
      </text>
    </comment>
    <comment ref="DR13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only wax, no honey and no bees.  Data logger removed earlier.</t>
        </r>
      </text>
    </comment>
    <comment ref="AP1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lots of honey, wax and dead bees at bottom</t>
        </r>
      </text>
    </comment>
    <comment ref="CD1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11"/>
            <color theme="1"/>
            <rFont val="Calibri"/>
            <family val="2"/>
            <scheme val="minor"/>
          </rPr>
          <t xml:space="preserve">
</t>
        </r>
      </text>
    </comment>
    <comment ref="CX1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no bees no honey, a little pollen in first comb, yellow jacket nest under roof.
</t>
        </r>
      </text>
    </comment>
    <comment ref="DB1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Plenty of wax and honey, evidence of brood in various stages of development, cluster toward front, wet bees on floor of hive, hive itself seemed dry.
</t>
        </r>
      </text>
    </comment>
    <comment ref="DF14" authorId="0">
      <text>
        <r>
          <rPr>
            <b/>
            <sz val="9"/>
            <color indexed="81"/>
            <rFont val="Calibri"/>
            <family val="2"/>
          </rPr>
          <t>Valerie:</t>
        </r>
        <r>
          <rPr>
            <sz val="9"/>
            <color indexed="81"/>
            <rFont val="Calibri"/>
            <family val="2"/>
          </rPr>
          <t xml:space="preserve">
No data logger, loaded with dead bees, cluster in southeast cornehoney gone in that area (picture #####r,loaded with honey
</t>
        </r>
      </text>
    </comment>
  </commentList>
</comments>
</file>

<file path=xl/sharedStrings.xml><?xml version="1.0" encoding="utf-8"?>
<sst xmlns="http://schemas.openxmlformats.org/spreadsheetml/2006/main" count="481" uniqueCount="59">
  <si>
    <t>date</t>
  </si>
  <si>
    <t>Weight SOF TB Y 24</t>
  </si>
  <si>
    <t>Weight SOF TB G 27</t>
  </si>
  <si>
    <t>Weight SOF TB O 25</t>
  </si>
  <si>
    <t>Weight SOF TB P 22</t>
  </si>
  <si>
    <t>Weight SOF B Y 17</t>
  </si>
  <si>
    <t>Weight SOF B P 16</t>
  </si>
  <si>
    <t>Weight SOF B O 15</t>
  </si>
  <si>
    <t>Weight SOF B G 14</t>
  </si>
  <si>
    <t>Weight AC TB Y 34</t>
  </si>
  <si>
    <t>Weight AC TB G 33</t>
  </si>
  <si>
    <t>Weight AC TB O 41</t>
  </si>
  <si>
    <t>Weight AC TB P 28</t>
  </si>
  <si>
    <t>Weight AC B Y 19</t>
  </si>
  <si>
    <t>Weight AC B O 13</t>
  </si>
  <si>
    <t>Weight AC B G 12</t>
  </si>
  <si>
    <t>Weight AC B P 8</t>
  </si>
  <si>
    <t>Weight HC TB G 32</t>
  </si>
  <si>
    <t>Weight HC TB O 26</t>
  </si>
  <si>
    <t>Weight HC TB P 30</t>
  </si>
  <si>
    <t>Weight HC B O 7</t>
  </si>
  <si>
    <t>Weight HC B Y 5</t>
  </si>
  <si>
    <t>Weight HC B G 10</t>
  </si>
  <si>
    <t>Weight HC B P 6</t>
  </si>
  <si>
    <t>Weight UM TB O 31</t>
  </si>
  <si>
    <t>Weight UM TB P 29</t>
  </si>
  <si>
    <t>Weight UM TB Y 21</t>
  </si>
  <si>
    <t>Weight UM TB G 20</t>
  </si>
  <si>
    <t>Weight UM B G 3</t>
  </si>
  <si>
    <t>Weight UM B O 2</t>
  </si>
  <si>
    <t>Weight UM B P 1</t>
  </si>
  <si>
    <t>Weight UM B Y 4</t>
  </si>
  <si>
    <t>Weight HC TB Y 45/23…not 18</t>
  </si>
  <si>
    <t>%Δ</t>
  </si>
  <si>
    <t>daily %Δ</t>
  </si>
  <si>
    <t>Lbs</t>
  </si>
  <si>
    <t>peak weight</t>
  </si>
  <si>
    <t>Avg. Daily Percent</t>
  </si>
  <si>
    <t>TB</t>
  </si>
  <si>
    <t>B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</si>
  <si>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</si>
  <si>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</si>
  <si>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</si>
  <si>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</si>
  <si>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</si>
  <si>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</si>
  <si>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</si>
  <si>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</si>
  <si>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</si>
  <si>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</si>
  <si>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Weight HC TB Y 45</t>
  </si>
  <si>
    <t>Lang</t>
  </si>
  <si>
    <t>sum of peak wt.</t>
  </si>
  <si>
    <t>Avg. of peak wt.</t>
  </si>
  <si>
    <t>Period from May 26-Oct 13</t>
  </si>
  <si>
    <t xml:space="preserve"> </t>
  </si>
  <si>
    <t>Ignore the stuff below.  I used it to correct the weights.</t>
  </si>
  <si>
    <t>t-Test: Two-Sample Assuming Equal Variances</t>
  </si>
  <si>
    <t>Pooled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</si>
</sst>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10" fontId="0" fillId="0" borderId="0" xfId="0" applyNumberFormat="1" applyAlignment="1">
      <alignment wrapText="1"/>
    </xf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wrapText="1"/>
    </xf>
    <xf numFmtId="10" fontId="0" fillId="0" borderId="0" xfId="0" applyNumberFormat="1"/>
    <xf numFmtId="14" fontId="5" fillId="0" borderId="0" xfId="0" applyNumberFormat="1" applyFont="1"/>
    <xf numFmtId="0" fontId="5" fillId="0" borderId="0" xfId="0" applyFont="1"/>
    <xf numFmtId="10" fontId="5" fillId="0" borderId="0" xfId="0" applyNumberFormat="1" applyFont="1"/>
    <xf numFmtId="164" fontId="5" fillId="0" borderId="0" xfId="0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6" fillId="0" borderId="2" xfId="0" applyFont="1" applyFill="1" applyBorder="1" applyAlignment="1">
      <alignment horizontal="center"/>
    </xf>
    <xf numFmtId="16" fontId="0" fillId="0" borderId="0" xfId="0" applyNumberFormat="1"/>
    <xf numFmtId="1" fontId="0" fillId="0" borderId="0" xfId="0" applyNumberFormat="1"/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4" fontId="0" fillId="3" borderId="0" xfId="0" applyNumberFormat="1" applyFill="1"/>
    <xf numFmtId="0" fontId="0" fillId="3" borderId="0" xfId="0" applyFill="1"/>
    <xf numFmtId="14" fontId="0" fillId="4" borderId="0" xfId="0" applyNumberFormat="1" applyFill="1"/>
    <xf numFmtId="0" fontId="0" fillId="4" borderId="0" xfId="0" applyFill="1"/>
    <xf numFmtId="0" fontId="7" fillId="0" borderId="0" xfId="0" applyFont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2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weightsbyhivetype!$B$1</c:f>
              <c:strCache>
                <c:ptCount val="1"/>
                <c:pt idx="0">
                  <c:v>Weight SOF TB Y 24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weightsbyhivetype!$B$2:$B$13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7.0</c:v>
                </c:pt>
                <c:pt idx="3">
                  <c:v>12.0</c:v>
                </c:pt>
                <c:pt idx="4">
                  <c:v>15.0</c:v>
                </c:pt>
                <c:pt idx="5">
                  <c:v>18.0</c:v>
                </c:pt>
                <c:pt idx="6">
                  <c:v>20.0</c:v>
                </c:pt>
                <c:pt idx="7">
                  <c:v>19.0</c:v>
                </c:pt>
                <c:pt idx="8">
                  <c:v>20.0</c:v>
                </c:pt>
                <c:pt idx="9">
                  <c:v>25.0</c:v>
                </c:pt>
                <c:pt idx="10">
                  <c:v>22.0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weightsbyhivetype!$C$1</c:f>
              <c:strCache>
                <c:ptCount val="1"/>
                <c:pt idx="0">
                  <c:v>Weight SOF TB G 27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weightsbyhivetype!$C$2:$C$13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11.0</c:v>
                </c:pt>
                <c:pt idx="3">
                  <c:v>12.0</c:v>
                </c:pt>
                <c:pt idx="4">
                  <c:v>13.0</c:v>
                </c:pt>
                <c:pt idx="5">
                  <c:v>14.0</c:v>
                </c:pt>
                <c:pt idx="6">
                  <c:v>16.0</c:v>
                </c:pt>
                <c:pt idx="7">
                  <c:v>11.0</c:v>
                </c:pt>
                <c:pt idx="8">
                  <c:v>16.0</c:v>
                </c:pt>
                <c:pt idx="9">
                  <c:v>24.0</c:v>
                </c:pt>
                <c:pt idx="10">
                  <c:v>24.0</c:v>
                </c:pt>
                <c:pt idx="11">
                  <c:v>24.0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weightsbyhivetype!$D$1</c:f>
              <c:strCache>
                <c:ptCount val="1"/>
                <c:pt idx="0">
                  <c:v>Weight SOF TB O 25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weightsbyhivetype!$D$2:$D$13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9.0</c:v>
                </c:pt>
                <c:pt idx="3">
                  <c:v>16.0</c:v>
                </c:pt>
                <c:pt idx="4">
                  <c:v>19.0</c:v>
                </c:pt>
                <c:pt idx="5">
                  <c:v>19.0</c:v>
                </c:pt>
                <c:pt idx="6">
                  <c:v>19.0</c:v>
                </c:pt>
                <c:pt idx="7">
                  <c:v>16.0</c:v>
                </c:pt>
                <c:pt idx="8">
                  <c:v>16.0</c:v>
                </c:pt>
                <c:pt idx="9">
                  <c:v>16.0</c:v>
                </c:pt>
                <c:pt idx="10">
                  <c:v>14.0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weightsbyhivetype!$E$1</c:f>
              <c:strCache>
                <c:ptCount val="1"/>
                <c:pt idx="0">
                  <c:v>Weight SOF TB P 22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weightsbyhivetype!$E$2:$E$13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9.0</c:v>
                </c:pt>
                <c:pt idx="3">
                  <c:v>16.0</c:v>
                </c:pt>
                <c:pt idx="4">
                  <c:v>19.0</c:v>
                </c:pt>
                <c:pt idx="5">
                  <c:v>19.0</c:v>
                </c:pt>
                <c:pt idx="6">
                  <c:v>19.0</c:v>
                </c:pt>
                <c:pt idx="7">
                  <c:v>16.0</c:v>
                </c:pt>
                <c:pt idx="8">
                  <c:v>16.0</c:v>
                </c:pt>
                <c:pt idx="9">
                  <c:v>16.0</c:v>
                </c:pt>
                <c:pt idx="10">
                  <c:v>14.0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weightsbyhivetype!$F$1</c:f>
              <c:strCache>
                <c:ptCount val="1"/>
                <c:pt idx="0">
                  <c:v>Weight UM TB O 31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weightsbyhivetype!$F$2:$F$13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7.0</c:v>
                </c:pt>
                <c:pt idx="3">
                  <c:v>8.0</c:v>
                </c:pt>
                <c:pt idx="4">
                  <c:v>16.0</c:v>
                </c:pt>
                <c:pt idx="5">
                  <c:v>19.0</c:v>
                </c:pt>
                <c:pt idx="6">
                  <c:v>24.0</c:v>
                </c:pt>
                <c:pt idx="7">
                  <c:v>18.0</c:v>
                </c:pt>
                <c:pt idx="8">
                  <c:v>24.0</c:v>
                </c:pt>
                <c:pt idx="9">
                  <c:v>21.0</c:v>
                </c:pt>
                <c:pt idx="10">
                  <c:v>19.0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weightsbyhivetype!$G$1</c:f>
              <c:strCache>
                <c:ptCount val="1"/>
                <c:pt idx="0">
                  <c:v>Weight UM TB P 29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weightsbyhivetype!$G$2:$G$13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7.0</c:v>
                </c:pt>
                <c:pt idx="3">
                  <c:v>9.0</c:v>
                </c:pt>
                <c:pt idx="4">
                  <c:v>11.0</c:v>
                </c:pt>
                <c:pt idx="5">
                  <c:v>12.0</c:v>
                </c:pt>
                <c:pt idx="6">
                  <c:v>12.0</c:v>
                </c:pt>
                <c:pt idx="7">
                  <c:v>19.0</c:v>
                </c:pt>
                <c:pt idx="8">
                  <c:v>9.0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weightsbyhivetype!$H$1</c:f>
              <c:strCache>
                <c:ptCount val="1"/>
                <c:pt idx="0">
                  <c:v>Weight UM TB Y 21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weightsbyhivetype!$H$2:$H$13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18.0</c:v>
                </c:pt>
                <c:pt idx="7">
                  <c:v>15.0</c:v>
                </c:pt>
                <c:pt idx="8">
                  <c:v>27.0</c:v>
                </c:pt>
                <c:pt idx="9">
                  <c:v>24.0</c:v>
                </c:pt>
                <c:pt idx="10">
                  <c:v>16.0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weightsbyhivetype!$I$1</c:f>
              <c:strCache>
                <c:ptCount val="1"/>
                <c:pt idx="0">
                  <c:v>Weight UM TB G 20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weightsbyhivetype!$I$2:$I$13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5.0</c:v>
                </c:pt>
                <c:pt idx="3">
                  <c:v>6.0</c:v>
                </c:pt>
                <c:pt idx="4">
                  <c:v>11.0</c:v>
                </c:pt>
                <c:pt idx="5">
                  <c:v>16.0</c:v>
                </c:pt>
                <c:pt idx="6">
                  <c:v>18.0</c:v>
                </c:pt>
                <c:pt idx="7">
                  <c:v>9.0</c:v>
                </c:pt>
                <c:pt idx="8">
                  <c:v>21.0</c:v>
                </c:pt>
                <c:pt idx="9">
                  <c:v>16.0</c:v>
                </c:pt>
                <c:pt idx="10">
                  <c:v>16.0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weightsbyhivetype!$J$1</c:f>
              <c:strCache>
                <c:ptCount val="1"/>
                <c:pt idx="0">
                  <c:v>Weight AC TB Y 34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weightsbyhivetype!$J$2:$J$13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4.0</c:v>
                </c:pt>
                <c:pt idx="3">
                  <c:v>4.0</c:v>
                </c:pt>
                <c:pt idx="4">
                  <c:v>10.0</c:v>
                </c:pt>
                <c:pt idx="5">
                  <c:v>13.0</c:v>
                </c:pt>
                <c:pt idx="6">
                  <c:v>18.0</c:v>
                </c:pt>
                <c:pt idx="7">
                  <c:v>16.0</c:v>
                </c:pt>
                <c:pt idx="8">
                  <c:v>16.0</c:v>
                </c:pt>
                <c:pt idx="9">
                  <c:v>28.0</c:v>
                </c:pt>
                <c:pt idx="10">
                  <c:v>30.0</c:v>
                </c:pt>
                <c:pt idx="11">
                  <c:v>101.0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weightsbyhivetype!$K$1</c:f>
              <c:strCache>
                <c:ptCount val="1"/>
                <c:pt idx="0">
                  <c:v>Weight AC TB G 33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weightsbyhivetype!$K$2:$K$13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7.5</c:v>
                </c:pt>
                <c:pt idx="3">
                  <c:v>9.0</c:v>
                </c:pt>
                <c:pt idx="4">
                  <c:v>19.0</c:v>
                </c:pt>
                <c:pt idx="5">
                  <c:v>20.0</c:v>
                </c:pt>
                <c:pt idx="6">
                  <c:v>18.5</c:v>
                </c:pt>
                <c:pt idx="7">
                  <c:v>10.0</c:v>
                </c:pt>
                <c:pt idx="8">
                  <c:v>6.0</c:v>
                </c:pt>
                <c:pt idx="9">
                  <c:v>6.0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weightsbyhivetype!$L$1</c:f>
              <c:strCache>
                <c:ptCount val="1"/>
                <c:pt idx="0">
                  <c:v>Weight AC TB O 41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weightsbyhivetype!$L$2:$L$13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8.0</c:v>
                </c:pt>
                <c:pt idx="3">
                  <c:v>14.0</c:v>
                </c:pt>
                <c:pt idx="4">
                  <c:v>16.0</c:v>
                </c:pt>
                <c:pt idx="5">
                  <c:v>22.0</c:v>
                </c:pt>
                <c:pt idx="6">
                  <c:v>24.0</c:v>
                </c:pt>
                <c:pt idx="7">
                  <c:v>22.0</c:v>
                </c:pt>
                <c:pt idx="8">
                  <c:v>20.0</c:v>
                </c:pt>
                <c:pt idx="9">
                  <c:v>20.0</c:v>
                </c:pt>
                <c:pt idx="10">
                  <c:v>19.0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weightsbyhivetype!$M$1</c:f>
              <c:strCache>
                <c:ptCount val="1"/>
                <c:pt idx="0">
                  <c:v>Weight AC TB P 28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weightsbyhivetype!$M$2:$M$13</c:f>
              <c:numCache>
                <c:formatCode>General</c:formatCode>
                <c:ptCount val="12"/>
                <c:pt idx="0">
                  <c:v>0.0</c:v>
                </c:pt>
                <c:pt idx="1">
                  <c:v>2.0</c:v>
                </c:pt>
                <c:pt idx="2">
                  <c:v>4.5</c:v>
                </c:pt>
                <c:pt idx="3">
                  <c:v>6.0</c:v>
                </c:pt>
                <c:pt idx="4">
                  <c:v>23.0</c:v>
                </c:pt>
                <c:pt idx="5">
                  <c:v>29.0</c:v>
                </c:pt>
                <c:pt idx="6">
                  <c:v>32.0</c:v>
                </c:pt>
                <c:pt idx="7">
                  <c:v>19.0</c:v>
                </c:pt>
                <c:pt idx="8">
                  <c:v>16.0</c:v>
                </c:pt>
                <c:pt idx="9">
                  <c:v>13.0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weightsbyhivetype!$N$1</c:f>
              <c:strCache>
                <c:ptCount val="1"/>
                <c:pt idx="0">
                  <c:v>Weight HC TB G 32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weightsbyhivetype!$N$2:$N$13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10.0</c:v>
                </c:pt>
                <c:pt idx="3">
                  <c:v>14.0</c:v>
                </c:pt>
                <c:pt idx="4">
                  <c:v>19.0</c:v>
                </c:pt>
                <c:pt idx="5">
                  <c:v>23.0</c:v>
                </c:pt>
                <c:pt idx="6">
                  <c:v>23.0</c:v>
                </c:pt>
                <c:pt idx="7">
                  <c:v>20.0</c:v>
                </c:pt>
                <c:pt idx="8">
                  <c:v>26.0</c:v>
                </c:pt>
                <c:pt idx="9">
                  <c:v>32.0</c:v>
                </c:pt>
                <c:pt idx="10">
                  <c:v>31.0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weightsbyhivetype!$O$1</c:f>
              <c:strCache>
                <c:ptCount val="1"/>
                <c:pt idx="0">
                  <c:v>Weight HC TB O 26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weightsbyhivetype!$O$2:$O$13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5.0</c:v>
                </c:pt>
                <c:pt idx="3">
                  <c:v>6.0</c:v>
                </c:pt>
                <c:pt idx="4">
                  <c:v>8.0</c:v>
                </c:pt>
                <c:pt idx="5">
                  <c:v>8.0</c:v>
                </c:pt>
                <c:pt idx="6">
                  <c:v>10.0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weightsbyhivetype!$P$1</c:f>
              <c:strCache>
                <c:ptCount val="1"/>
                <c:pt idx="0">
                  <c:v>Weight HC TB Y 45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weightsbyhivetype!$P$2:$P$13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8.0</c:v>
                </c:pt>
                <c:pt idx="3">
                  <c:v>12.0</c:v>
                </c:pt>
                <c:pt idx="4">
                  <c:v>19.0</c:v>
                </c:pt>
                <c:pt idx="5">
                  <c:v>16.0</c:v>
                </c:pt>
                <c:pt idx="6">
                  <c:v>13.0</c:v>
                </c:pt>
                <c:pt idx="7">
                  <c:v>16.0</c:v>
                </c:pt>
                <c:pt idx="8">
                  <c:v>17.0</c:v>
                </c:pt>
                <c:pt idx="9">
                  <c:v>17.0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weightsbyhivetype!$Q$1</c:f>
              <c:strCache>
                <c:ptCount val="1"/>
                <c:pt idx="0">
                  <c:v>Weight HC TB P 30</c:v>
                </c:pt>
              </c:strCache>
            </c:strRef>
          </c:tx>
          <c:marker>
            <c:symbol val="none"/>
          </c:marker>
          <c:cat>
            <c:numRef>
              <c:f>weightsbyhivetype!$A$2:$A$13</c:f>
              <c:numCache>
                <c:formatCode>m/d/yy</c:formatCode>
                <c:ptCount val="12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  <c:pt idx="11">
                  <c:v>41759.0</c:v>
                </c:pt>
              </c:numCache>
            </c:numRef>
          </c:cat>
          <c:val>
            <c:numRef>
              <c:f>weightsbyhivetype!$Q$2:$Q$13</c:f>
              <c:numCache>
                <c:formatCode>General</c:formatCode>
                <c:ptCount val="12"/>
                <c:pt idx="0">
                  <c:v>0.0</c:v>
                </c:pt>
                <c:pt idx="1">
                  <c:v>3.0</c:v>
                </c:pt>
                <c:pt idx="2">
                  <c:v>9.0</c:v>
                </c:pt>
                <c:pt idx="3">
                  <c:v>9.0</c:v>
                </c:pt>
                <c:pt idx="4">
                  <c:v>12.0</c:v>
                </c:pt>
                <c:pt idx="5">
                  <c:v>12.0</c:v>
                </c:pt>
                <c:pt idx="6">
                  <c:v>13.0</c:v>
                </c:pt>
                <c:pt idx="7">
                  <c:v>14.0</c:v>
                </c:pt>
                <c:pt idx="8">
                  <c:v>11.0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399784"/>
        <c:axId val="385109288"/>
      </c:lineChart>
      <c:dateAx>
        <c:axId val="385399784"/>
        <c:scaling>
          <c:orientation val="minMax"/>
          <c:max val="41560.0"/>
        </c:scaling>
        <c:delete val="0"/>
        <c:axPos val="b"/>
        <c:numFmt formatCode="m/d/yy" sourceLinked="1"/>
        <c:majorTickMark val="out"/>
        <c:minorTickMark val="none"/>
        <c:tickLblPos val="nextTo"/>
        <c:crossAx val="385109288"/>
        <c:crosses val="autoZero"/>
        <c:auto val="1"/>
        <c:lblOffset val="100"/>
        <c:baseTimeUnit val="days"/>
      </c:dateAx>
      <c:valAx>
        <c:axId val="385109288"/>
        <c:scaling>
          <c:orientation val="minMax"/>
          <c:max val="6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5399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6370819763056"/>
          <c:y val="0.0"/>
          <c:w val="0.190433375753381"/>
          <c:h val="1.0"/>
        </c:manualLayout>
      </c:layout>
      <c:overlay val="0"/>
      <c:txPr>
        <a:bodyPr/>
        <a:lstStyle/>
        <a:p>
          <a:pPr>
            <a:defRPr kern="900" spc="10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8947195969815"/>
          <c:y val="0.0555555555555555"/>
          <c:w val="0.723321201516477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strRef>
              <c:f>weightsbyhivetype!$T$1</c:f>
              <c:strCache>
                <c:ptCount val="1"/>
                <c:pt idx="0">
                  <c:v>Weight AC B Y 19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weightsbyhivetype!$T$2:$T$12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11.0</c:v>
                </c:pt>
                <c:pt idx="3">
                  <c:v>16.0</c:v>
                </c:pt>
                <c:pt idx="4">
                  <c:v>19.0</c:v>
                </c:pt>
                <c:pt idx="5">
                  <c:v>19.0</c:v>
                </c:pt>
                <c:pt idx="6">
                  <c:v>19.0</c:v>
                </c:pt>
                <c:pt idx="7">
                  <c:v>12.0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weightsbyhivetype!$U$1</c:f>
              <c:strCache>
                <c:ptCount val="1"/>
                <c:pt idx="0">
                  <c:v>Weight AC B O 13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weightsbyhivetype!$U$2:$U$12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14.0</c:v>
                </c:pt>
                <c:pt idx="3">
                  <c:v>21.0</c:v>
                </c:pt>
                <c:pt idx="4">
                  <c:v>39.0</c:v>
                </c:pt>
                <c:pt idx="5">
                  <c:v>39.0</c:v>
                </c:pt>
                <c:pt idx="6">
                  <c:v>37.0</c:v>
                </c:pt>
                <c:pt idx="7">
                  <c:v>16.0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weightsbyhivetype!$V$1</c:f>
              <c:strCache>
                <c:ptCount val="1"/>
                <c:pt idx="0">
                  <c:v>Weight AC B G 12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weightsbyhivetype!$V$2:$V$12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  <c:pt idx="5">
                  <c:v>9.0</c:v>
                </c:pt>
                <c:pt idx="6">
                  <c:v>11.0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weightsbyhivetype!$W$1</c:f>
              <c:strCache>
                <c:ptCount val="1"/>
                <c:pt idx="0">
                  <c:v>Weight AC B P 8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weightsbyhivetype!$W$2:$W$12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8.0</c:v>
                </c:pt>
                <c:pt idx="3">
                  <c:v>8.0</c:v>
                </c:pt>
                <c:pt idx="4">
                  <c:v>10.0</c:v>
                </c:pt>
                <c:pt idx="5">
                  <c:v>11.0</c:v>
                </c:pt>
                <c:pt idx="6">
                  <c:v>13.0</c:v>
                </c:pt>
                <c:pt idx="7">
                  <c:v>10.0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weightsbyhivetype!$X$1</c:f>
              <c:strCache>
                <c:ptCount val="1"/>
                <c:pt idx="0">
                  <c:v>Weight HC B O 7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weightsbyhivetype!$X$2:$X$12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14.0</c:v>
                </c:pt>
                <c:pt idx="3">
                  <c:v>16.0</c:v>
                </c:pt>
                <c:pt idx="4">
                  <c:v>30.0</c:v>
                </c:pt>
                <c:pt idx="5">
                  <c:v>25.0</c:v>
                </c:pt>
                <c:pt idx="6">
                  <c:v>25.0</c:v>
                </c:pt>
                <c:pt idx="7">
                  <c:v>24.0</c:v>
                </c:pt>
                <c:pt idx="8">
                  <c:v>22.0</c:v>
                </c:pt>
                <c:pt idx="9">
                  <c:v>19.0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weightsbyhivetype!$Y$1</c:f>
              <c:strCache>
                <c:ptCount val="1"/>
                <c:pt idx="0">
                  <c:v>Weight HC B Y 5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weightsbyhivetype!$Y$2:$Y$12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14.0</c:v>
                </c:pt>
                <c:pt idx="3">
                  <c:v>16.0</c:v>
                </c:pt>
                <c:pt idx="4">
                  <c:v>18.0</c:v>
                </c:pt>
                <c:pt idx="5">
                  <c:v>18.0</c:v>
                </c:pt>
                <c:pt idx="6">
                  <c:v>19.0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weightsbyhivetype!$Z$1</c:f>
              <c:strCache>
                <c:ptCount val="1"/>
                <c:pt idx="0">
                  <c:v>Weight HC B G 10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weightsbyhivetype!$Z$2:$Z$12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10.0</c:v>
                </c:pt>
                <c:pt idx="3">
                  <c:v>14.0</c:v>
                </c:pt>
                <c:pt idx="4">
                  <c:v>17.0</c:v>
                </c:pt>
                <c:pt idx="5">
                  <c:v>18.0</c:v>
                </c:pt>
                <c:pt idx="6">
                  <c:v>19.0</c:v>
                </c:pt>
                <c:pt idx="7">
                  <c:v>16.0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weightsbyhivetype!$AA$1</c:f>
              <c:strCache>
                <c:ptCount val="1"/>
                <c:pt idx="0">
                  <c:v>Weight HC B P 6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weightsbyhivetype!$AA$2:$AA$12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12.0</c:v>
                </c:pt>
                <c:pt idx="3">
                  <c:v>13.0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weightsbyhivetype!$AB$1</c:f>
              <c:strCache>
                <c:ptCount val="1"/>
                <c:pt idx="0">
                  <c:v>Weight UM B Y 4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weightsbyhivetype!$AB$2:$AB$12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5.0</c:v>
                </c:pt>
                <c:pt idx="3">
                  <c:v>6.0</c:v>
                </c:pt>
                <c:pt idx="4">
                  <c:v>9.0</c:v>
                </c:pt>
                <c:pt idx="5">
                  <c:v>14.0</c:v>
                </c:pt>
                <c:pt idx="6">
                  <c:v>23.0</c:v>
                </c:pt>
                <c:pt idx="7">
                  <c:v>19.0</c:v>
                </c:pt>
                <c:pt idx="8">
                  <c:v>22.0</c:v>
                </c:pt>
                <c:pt idx="9">
                  <c:v>20.0</c:v>
                </c:pt>
                <c:pt idx="10">
                  <c:v>19.0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weightsbyhivetype!$AC$1</c:f>
              <c:strCache>
                <c:ptCount val="1"/>
                <c:pt idx="0">
                  <c:v>Weight UM B G 3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weightsbyhivetype!$AC$2:$AC$12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12.0</c:v>
                </c:pt>
                <c:pt idx="3">
                  <c:v>17.0</c:v>
                </c:pt>
                <c:pt idx="4">
                  <c:v>17.0</c:v>
                </c:pt>
                <c:pt idx="5">
                  <c:v>18.0</c:v>
                </c:pt>
                <c:pt idx="6">
                  <c:v>19.0</c:v>
                </c:pt>
                <c:pt idx="7">
                  <c:v>11.0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weightsbyhivetype!$AD$1</c:f>
              <c:strCache>
                <c:ptCount val="1"/>
                <c:pt idx="0">
                  <c:v>Weight UM B O 2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weightsbyhivetype!$AD$2:$AD$12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5.0</c:v>
                </c:pt>
                <c:pt idx="3">
                  <c:v>5.0</c:v>
                </c:pt>
                <c:pt idx="4">
                  <c:v>8.0</c:v>
                </c:pt>
                <c:pt idx="5">
                  <c:v>10.0</c:v>
                </c:pt>
                <c:pt idx="6">
                  <c:v>20.0</c:v>
                </c:pt>
                <c:pt idx="7">
                  <c:v>20.0</c:v>
                </c:pt>
                <c:pt idx="8">
                  <c:v>20.0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weightsbyhivetype!$AE$1</c:f>
              <c:strCache>
                <c:ptCount val="1"/>
                <c:pt idx="0">
                  <c:v>Weight UM B P 1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weightsbyhivetype!$AE$2:$AE$12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16.0</c:v>
                </c:pt>
                <c:pt idx="3">
                  <c:v>19.0</c:v>
                </c:pt>
                <c:pt idx="4">
                  <c:v>22.0</c:v>
                </c:pt>
                <c:pt idx="5">
                  <c:v>22.0</c:v>
                </c:pt>
                <c:pt idx="6">
                  <c:v>9.0</c:v>
                </c:pt>
                <c:pt idx="7">
                  <c:v>9.0</c:v>
                </c:pt>
                <c:pt idx="8">
                  <c:v>9.0</c:v>
                </c:pt>
                <c:pt idx="9">
                  <c:v>9.0</c:v>
                </c:pt>
                <c:pt idx="10">
                  <c:v>8.0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weightsbyhivetype!$AF$1</c:f>
              <c:strCache>
                <c:ptCount val="1"/>
                <c:pt idx="0">
                  <c:v>Weight SOF B Y 17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weightsbyhivetype!$AF$2:$AF$12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11.0</c:v>
                </c:pt>
                <c:pt idx="3">
                  <c:v>16.0</c:v>
                </c:pt>
                <c:pt idx="4">
                  <c:v>19.0</c:v>
                </c:pt>
                <c:pt idx="5">
                  <c:v>18.0</c:v>
                </c:pt>
                <c:pt idx="6">
                  <c:v>16.0</c:v>
                </c:pt>
                <c:pt idx="7">
                  <c:v>16.0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weightsbyhivetype!$AG$1</c:f>
              <c:strCache>
                <c:ptCount val="1"/>
                <c:pt idx="0">
                  <c:v>Weight SOF B P 16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weightsbyhivetype!$AG$2:$AG$12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12.0</c:v>
                </c:pt>
                <c:pt idx="3">
                  <c:v>13.0</c:v>
                </c:pt>
                <c:pt idx="4">
                  <c:v>20.0</c:v>
                </c:pt>
                <c:pt idx="5">
                  <c:v>17.0</c:v>
                </c:pt>
                <c:pt idx="6">
                  <c:v>14.0</c:v>
                </c:pt>
                <c:pt idx="7">
                  <c:v>13.0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weightsbyhivetype!$AH$1</c:f>
              <c:strCache>
                <c:ptCount val="1"/>
                <c:pt idx="0">
                  <c:v>Weight SOF B O 15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weightsbyhivetype!$AH$2:$AH$12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11.0</c:v>
                </c:pt>
                <c:pt idx="3">
                  <c:v>13.0</c:v>
                </c:pt>
                <c:pt idx="4">
                  <c:v>15.0</c:v>
                </c:pt>
                <c:pt idx="5">
                  <c:v>14.0</c:v>
                </c:pt>
                <c:pt idx="6">
                  <c:v>12.0</c:v>
                </c:pt>
                <c:pt idx="7">
                  <c:v>12.0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weightsbyhivetype!$AI$1</c:f>
              <c:strCache>
                <c:ptCount val="1"/>
                <c:pt idx="0">
                  <c:v>Weight SOF B G 14</c:v>
                </c:pt>
              </c:strCache>
            </c:strRef>
          </c:tx>
          <c:marker>
            <c:symbol val="none"/>
          </c:marker>
          <c:cat>
            <c:numRef>
              <c:f>weightsbyhivetype!$AJ$2:$AJ$12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42282.0</c:v>
                </c:pt>
                <c:pt idx="10">
                  <c:v>41560.0</c:v>
                </c:pt>
              </c:numCache>
            </c:numRef>
          </c:cat>
          <c:val>
            <c:numRef>
              <c:f>weightsbyhivetype!$AI$2:$AI$12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13.0</c:v>
                </c:pt>
                <c:pt idx="3">
                  <c:v>15.0</c:v>
                </c:pt>
                <c:pt idx="4">
                  <c:v>15.0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944360"/>
        <c:axId val="476947144"/>
      </c:lineChart>
      <c:dateAx>
        <c:axId val="476944360"/>
        <c:scaling>
          <c:orientation val="minMax"/>
          <c:max val="41560.0"/>
        </c:scaling>
        <c:delete val="0"/>
        <c:axPos val="b"/>
        <c:numFmt formatCode="m/d/yy" sourceLinked="1"/>
        <c:majorTickMark val="out"/>
        <c:minorTickMark val="none"/>
        <c:tickLblPos val="nextTo"/>
        <c:txPr>
          <a:bodyPr/>
          <a:lstStyle/>
          <a:p>
            <a:pPr>
              <a:defRPr kern="1200" spc="0"/>
            </a:pPr>
            <a:endParaRPr lang="en-US"/>
          </a:p>
        </c:txPr>
        <c:crossAx val="476947144"/>
        <c:crosses val="autoZero"/>
        <c:auto val="1"/>
        <c:lblOffset val="100"/>
        <c:baseTimeUnit val="days"/>
      </c:dateAx>
      <c:valAx>
        <c:axId val="476947144"/>
        <c:scaling>
          <c:orientation val="minMax"/>
          <c:max val="6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6944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weightsbyhivetype!$A$2:$A$12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</c:numCache>
            </c:numRef>
          </c:xVal>
          <c:yVal>
            <c:numRef>
              <c:f>weightsbyhivetype!$R$2:$R$12</c:f>
              <c:numCache>
                <c:formatCode>General</c:formatCode>
                <c:ptCount val="11"/>
                <c:pt idx="0">
                  <c:v>0.0</c:v>
                </c:pt>
                <c:pt idx="1">
                  <c:v>2.9375</c:v>
                </c:pt>
                <c:pt idx="2">
                  <c:v>7.6875</c:v>
                </c:pt>
                <c:pt idx="3">
                  <c:v>10.375</c:v>
                </c:pt>
                <c:pt idx="4">
                  <c:v>15.25</c:v>
                </c:pt>
                <c:pt idx="5">
                  <c:v>17.1875</c:v>
                </c:pt>
                <c:pt idx="6">
                  <c:v>18.59375</c:v>
                </c:pt>
                <c:pt idx="7">
                  <c:v>15.0</c:v>
                </c:pt>
                <c:pt idx="8">
                  <c:v>16.3125</c:v>
                </c:pt>
                <c:pt idx="9">
                  <c:v>16.125</c:v>
                </c:pt>
                <c:pt idx="10">
                  <c:v>12.8125</c:v>
                </c:pt>
              </c:numCache>
            </c:numRef>
          </c:yVal>
          <c:smooth val="0"/>
        </c:ser>
        <c:ser>
          <c:idx val="1"/>
          <c:order val="1"/>
          <c:xVal>
            <c:numRef>
              <c:f>weightsbyhivetype!$A$2:$A$12</c:f>
              <c:numCache>
                <c:formatCode>m/d/yy</c:formatCode>
                <c:ptCount val="11"/>
                <c:pt idx="0">
                  <c:v>41419.0</c:v>
                </c:pt>
                <c:pt idx="1">
                  <c:v>41420.0</c:v>
                </c:pt>
                <c:pt idx="2">
                  <c:v>41431.0</c:v>
                </c:pt>
                <c:pt idx="3">
                  <c:v>41442.0</c:v>
                </c:pt>
                <c:pt idx="4">
                  <c:v>41461.0</c:v>
                </c:pt>
                <c:pt idx="5">
                  <c:v>41474.0</c:v>
                </c:pt>
                <c:pt idx="6">
                  <c:v>41483.0</c:v>
                </c:pt>
                <c:pt idx="7">
                  <c:v>41499.0</c:v>
                </c:pt>
                <c:pt idx="8">
                  <c:v>41514.0</c:v>
                </c:pt>
                <c:pt idx="9">
                  <c:v>41552.0</c:v>
                </c:pt>
                <c:pt idx="10">
                  <c:v>41560.0</c:v>
                </c:pt>
              </c:numCache>
            </c:numRef>
          </c:xVal>
          <c:yVal>
            <c:numRef>
              <c:f>weightsbyhivetype!$S$2:$S$12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10.9375</c:v>
                </c:pt>
                <c:pt idx="3">
                  <c:v>13.5</c:v>
                </c:pt>
                <c:pt idx="4">
                  <c:v>17.1875</c:v>
                </c:pt>
                <c:pt idx="5">
                  <c:v>17.1875</c:v>
                </c:pt>
                <c:pt idx="6">
                  <c:v>17.5</c:v>
                </c:pt>
                <c:pt idx="7">
                  <c:v>12.1875</c:v>
                </c:pt>
                <c:pt idx="8">
                  <c:v>5.5625</c:v>
                </c:pt>
                <c:pt idx="9">
                  <c:v>3.0</c:v>
                </c:pt>
                <c:pt idx="10">
                  <c:v>1.6875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724792"/>
        <c:axId val="476787640"/>
      </c:scatterChart>
      <c:valAx>
        <c:axId val="47672479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476787640"/>
        <c:crosses val="autoZero"/>
        <c:crossBetween val="midCat"/>
      </c:valAx>
      <c:valAx>
        <c:axId val="476787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6724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5745" cy="582308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204786</xdr:colOff>
      <xdr:row>16</xdr:row>
      <xdr:rowOff>0</xdr:rowOff>
    </xdr:from>
    <xdr:to>
      <xdr:col>31</xdr:col>
      <xdr:colOff>9524</xdr:colOff>
      <xdr:row>30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3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J15" sqref="J15"/>
    </sheetView>
  </sheetViews>
  <sheetFormatPr baseColWidth="10" defaultColWidth="4.6640625" defaultRowHeight="14" x14ac:dyDescent="0"/>
  <cols>
    <col min="1" max="1" width="11" customWidth="1"/>
    <col min="16" max="16" width="4.6640625" customWidth="1"/>
    <col min="36" max="36" width="11" customWidth="1"/>
  </cols>
  <sheetData>
    <row r="1" spans="1:36" s="1" customFormat="1" ht="8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</v>
      </c>
      <c r="O1" s="1" t="s">
        <v>18</v>
      </c>
      <c r="P1" s="1" t="s">
        <v>50</v>
      </c>
      <c r="Q1" s="1" t="s">
        <v>19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31</v>
      </c>
      <c r="AC1" s="1" t="s">
        <v>28</v>
      </c>
      <c r="AD1" s="1" t="s">
        <v>29</v>
      </c>
      <c r="AE1" s="1" t="s">
        <v>30</v>
      </c>
      <c r="AF1" s="1" t="s">
        <v>5</v>
      </c>
      <c r="AG1" s="1" t="s">
        <v>6</v>
      </c>
      <c r="AH1" s="1" t="s">
        <v>7</v>
      </c>
      <c r="AI1" s="1" t="s">
        <v>8</v>
      </c>
      <c r="AJ1" s="1" t="s">
        <v>0</v>
      </c>
    </row>
    <row r="2" spans="1:36">
      <c r="A2" s="2">
        <v>41419</v>
      </c>
      <c r="B2">
        <v>0</v>
      </c>
      <c r="C2">
        <v>0</v>
      </c>
      <c r="D2">
        <v>0</v>
      </c>
      <c r="E2">
        <f>D2-D2</f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f>SUM(B2:Q2)/16</f>
        <v>0</v>
      </c>
      <c r="S2">
        <f>SUM(T2:AI2)/16</f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 s="2">
        <v>41419</v>
      </c>
    </row>
    <row r="3" spans="1:36">
      <c r="A3" s="2">
        <v>41420</v>
      </c>
      <c r="B3">
        <v>3</v>
      </c>
      <c r="C3">
        <v>3</v>
      </c>
      <c r="D3">
        <v>3</v>
      </c>
      <c r="E3">
        <f>D3-D2</f>
        <v>3</v>
      </c>
      <c r="F3">
        <v>3</v>
      </c>
      <c r="G3">
        <v>3</v>
      </c>
      <c r="H3">
        <v>3</v>
      </c>
      <c r="I3">
        <v>3</v>
      </c>
      <c r="J3">
        <v>3</v>
      </c>
      <c r="K3">
        <v>3</v>
      </c>
      <c r="L3">
        <v>3</v>
      </c>
      <c r="M3">
        <v>2</v>
      </c>
      <c r="N3">
        <v>3</v>
      </c>
      <c r="O3">
        <v>3</v>
      </c>
      <c r="P3">
        <v>3</v>
      </c>
      <c r="Q3">
        <v>3</v>
      </c>
      <c r="R3">
        <f t="shared" ref="R3:R12" si="0">SUM(B3:Q3)/16</f>
        <v>2.9375</v>
      </c>
      <c r="S3">
        <f t="shared" ref="S3:S12" si="1">SUM(T3:AI3)/16</f>
        <v>3</v>
      </c>
      <c r="T3">
        <v>3</v>
      </c>
      <c r="U3">
        <v>3</v>
      </c>
      <c r="V3">
        <v>3</v>
      </c>
      <c r="W3">
        <v>3</v>
      </c>
      <c r="X3">
        <v>3</v>
      </c>
      <c r="Y3">
        <v>3</v>
      </c>
      <c r="Z3">
        <v>3</v>
      </c>
      <c r="AA3">
        <v>3</v>
      </c>
      <c r="AB3">
        <v>3</v>
      </c>
      <c r="AC3">
        <v>3</v>
      </c>
      <c r="AD3">
        <v>3</v>
      </c>
      <c r="AE3">
        <v>3</v>
      </c>
      <c r="AF3">
        <v>3</v>
      </c>
      <c r="AG3">
        <v>3</v>
      </c>
      <c r="AH3">
        <v>3</v>
      </c>
      <c r="AI3">
        <v>3</v>
      </c>
      <c r="AJ3" s="2">
        <v>41420</v>
      </c>
    </row>
    <row r="4" spans="1:36">
      <c r="A4" s="2">
        <v>41431</v>
      </c>
      <c r="B4">
        <v>7</v>
      </c>
      <c r="C4">
        <v>11</v>
      </c>
      <c r="D4">
        <v>9</v>
      </c>
      <c r="E4">
        <f>D4-D2</f>
        <v>9</v>
      </c>
      <c r="F4">
        <v>7</v>
      </c>
      <c r="G4">
        <v>7</v>
      </c>
      <c r="H4">
        <v>12</v>
      </c>
      <c r="I4">
        <v>5</v>
      </c>
      <c r="J4">
        <v>4</v>
      </c>
      <c r="K4">
        <v>7.5</v>
      </c>
      <c r="L4">
        <v>8</v>
      </c>
      <c r="M4">
        <v>4.5</v>
      </c>
      <c r="N4">
        <v>10</v>
      </c>
      <c r="O4">
        <v>5</v>
      </c>
      <c r="P4">
        <v>8</v>
      </c>
      <c r="Q4">
        <v>9</v>
      </c>
      <c r="R4">
        <f t="shared" si="0"/>
        <v>7.6875</v>
      </c>
      <c r="S4">
        <f t="shared" si="1"/>
        <v>10.9375</v>
      </c>
      <c r="T4">
        <v>11</v>
      </c>
      <c r="U4">
        <v>14</v>
      </c>
      <c r="V4">
        <v>7</v>
      </c>
      <c r="W4">
        <v>8</v>
      </c>
      <c r="X4">
        <v>14</v>
      </c>
      <c r="Y4">
        <v>14</v>
      </c>
      <c r="Z4">
        <v>10</v>
      </c>
      <c r="AA4">
        <v>12</v>
      </c>
      <c r="AB4">
        <v>5</v>
      </c>
      <c r="AC4">
        <v>12</v>
      </c>
      <c r="AD4">
        <v>5</v>
      </c>
      <c r="AE4">
        <v>16</v>
      </c>
      <c r="AF4">
        <v>11</v>
      </c>
      <c r="AG4">
        <v>12</v>
      </c>
      <c r="AH4">
        <v>11</v>
      </c>
      <c r="AI4">
        <v>13</v>
      </c>
      <c r="AJ4" s="2">
        <v>41431</v>
      </c>
    </row>
    <row r="5" spans="1:36">
      <c r="A5" s="2">
        <v>41442</v>
      </c>
      <c r="B5">
        <v>12</v>
      </c>
      <c r="C5">
        <v>12</v>
      </c>
      <c r="D5">
        <v>16</v>
      </c>
      <c r="E5">
        <f>D5-D2</f>
        <v>16</v>
      </c>
      <c r="F5">
        <v>8</v>
      </c>
      <c r="G5">
        <v>9</v>
      </c>
      <c r="H5">
        <v>13</v>
      </c>
      <c r="I5">
        <v>6</v>
      </c>
      <c r="J5">
        <v>4</v>
      </c>
      <c r="K5">
        <v>9</v>
      </c>
      <c r="L5">
        <v>14</v>
      </c>
      <c r="M5">
        <v>6</v>
      </c>
      <c r="N5">
        <v>14</v>
      </c>
      <c r="O5">
        <v>6</v>
      </c>
      <c r="P5">
        <v>12</v>
      </c>
      <c r="Q5">
        <v>9</v>
      </c>
      <c r="R5">
        <f t="shared" si="0"/>
        <v>10.375</v>
      </c>
      <c r="S5">
        <f t="shared" si="1"/>
        <v>13.5</v>
      </c>
      <c r="T5">
        <v>16</v>
      </c>
      <c r="U5">
        <v>21</v>
      </c>
      <c r="V5">
        <v>8</v>
      </c>
      <c r="W5">
        <v>8</v>
      </c>
      <c r="X5">
        <v>16</v>
      </c>
      <c r="Y5">
        <v>16</v>
      </c>
      <c r="Z5">
        <v>14</v>
      </c>
      <c r="AA5">
        <v>13</v>
      </c>
      <c r="AB5">
        <v>6</v>
      </c>
      <c r="AC5">
        <v>17</v>
      </c>
      <c r="AD5">
        <v>5</v>
      </c>
      <c r="AE5">
        <v>19</v>
      </c>
      <c r="AF5">
        <v>16</v>
      </c>
      <c r="AG5">
        <v>13</v>
      </c>
      <c r="AH5">
        <v>13</v>
      </c>
      <c r="AI5">
        <v>15</v>
      </c>
      <c r="AJ5" s="2">
        <v>41442</v>
      </c>
    </row>
    <row r="6" spans="1:36">
      <c r="A6" s="2">
        <v>41461</v>
      </c>
      <c r="B6">
        <v>15</v>
      </c>
      <c r="C6">
        <v>13</v>
      </c>
      <c r="D6">
        <v>19</v>
      </c>
      <c r="E6">
        <f>D6-D2</f>
        <v>19</v>
      </c>
      <c r="F6">
        <v>16</v>
      </c>
      <c r="G6">
        <v>11</v>
      </c>
      <c r="H6">
        <v>14</v>
      </c>
      <c r="I6">
        <v>11</v>
      </c>
      <c r="J6">
        <v>10</v>
      </c>
      <c r="K6">
        <v>19</v>
      </c>
      <c r="L6">
        <v>16</v>
      </c>
      <c r="M6">
        <v>23</v>
      </c>
      <c r="N6">
        <v>19</v>
      </c>
      <c r="O6">
        <v>8</v>
      </c>
      <c r="P6">
        <v>19</v>
      </c>
      <c r="Q6">
        <v>12</v>
      </c>
      <c r="R6">
        <f t="shared" si="0"/>
        <v>15.25</v>
      </c>
      <c r="S6">
        <f t="shared" si="1"/>
        <v>17.1875</v>
      </c>
      <c r="T6">
        <v>19</v>
      </c>
      <c r="U6">
        <v>39</v>
      </c>
      <c r="V6">
        <v>9</v>
      </c>
      <c r="W6">
        <v>10</v>
      </c>
      <c r="X6">
        <v>30</v>
      </c>
      <c r="Y6">
        <v>18</v>
      </c>
      <c r="Z6">
        <v>17</v>
      </c>
      <c r="AA6">
        <v>8</v>
      </c>
      <c r="AB6">
        <v>9</v>
      </c>
      <c r="AC6">
        <v>17</v>
      </c>
      <c r="AD6">
        <v>8</v>
      </c>
      <c r="AE6">
        <v>22</v>
      </c>
      <c r="AF6">
        <v>19</v>
      </c>
      <c r="AG6">
        <v>20</v>
      </c>
      <c r="AH6">
        <v>15</v>
      </c>
      <c r="AI6">
        <v>15</v>
      </c>
      <c r="AJ6" s="2">
        <v>41461</v>
      </c>
    </row>
    <row r="7" spans="1:36">
      <c r="A7" s="2">
        <v>41474</v>
      </c>
      <c r="B7">
        <v>18</v>
      </c>
      <c r="C7">
        <v>14</v>
      </c>
      <c r="D7">
        <v>19</v>
      </c>
      <c r="E7">
        <f>D7-D2</f>
        <v>19</v>
      </c>
      <c r="F7">
        <v>19</v>
      </c>
      <c r="G7">
        <v>12</v>
      </c>
      <c r="H7">
        <v>15</v>
      </c>
      <c r="I7">
        <v>16</v>
      </c>
      <c r="J7">
        <v>13</v>
      </c>
      <c r="K7">
        <v>20</v>
      </c>
      <c r="L7">
        <v>22</v>
      </c>
      <c r="M7">
        <v>29</v>
      </c>
      <c r="N7">
        <v>23</v>
      </c>
      <c r="O7">
        <v>8</v>
      </c>
      <c r="P7">
        <v>16</v>
      </c>
      <c r="Q7">
        <v>12</v>
      </c>
      <c r="R7">
        <f t="shared" si="0"/>
        <v>17.1875</v>
      </c>
      <c r="S7">
        <f t="shared" si="1"/>
        <v>17.1875</v>
      </c>
      <c r="T7">
        <v>19</v>
      </c>
      <c r="U7">
        <v>39</v>
      </c>
      <c r="V7">
        <v>9</v>
      </c>
      <c r="W7">
        <v>11</v>
      </c>
      <c r="X7">
        <v>25</v>
      </c>
      <c r="Y7">
        <v>18</v>
      </c>
      <c r="Z7">
        <v>18</v>
      </c>
      <c r="AA7">
        <v>8</v>
      </c>
      <c r="AB7">
        <v>14</v>
      </c>
      <c r="AC7">
        <v>18</v>
      </c>
      <c r="AD7">
        <v>10</v>
      </c>
      <c r="AE7">
        <v>22</v>
      </c>
      <c r="AF7">
        <v>18</v>
      </c>
      <c r="AG7">
        <v>17</v>
      </c>
      <c r="AH7">
        <v>14</v>
      </c>
      <c r="AI7">
        <v>15</v>
      </c>
      <c r="AJ7" s="2">
        <v>41474</v>
      </c>
    </row>
    <row r="8" spans="1:36">
      <c r="A8" s="2">
        <v>41483</v>
      </c>
      <c r="B8">
        <v>20</v>
      </c>
      <c r="C8">
        <v>16</v>
      </c>
      <c r="D8">
        <v>19</v>
      </c>
      <c r="E8">
        <f>D8-D2</f>
        <v>19</v>
      </c>
      <c r="F8">
        <v>24</v>
      </c>
      <c r="G8">
        <v>12</v>
      </c>
      <c r="H8">
        <v>18</v>
      </c>
      <c r="I8">
        <v>18</v>
      </c>
      <c r="J8">
        <v>18</v>
      </c>
      <c r="K8">
        <v>18.5</v>
      </c>
      <c r="L8">
        <v>24</v>
      </c>
      <c r="M8">
        <v>32</v>
      </c>
      <c r="N8">
        <v>23</v>
      </c>
      <c r="O8">
        <v>10</v>
      </c>
      <c r="P8">
        <v>13</v>
      </c>
      <c r="Q8">
        <v>13</v>
      </c>
      <c r="R8">
        <f t="shared" si="0"/>
        <v>18.59375</v>
      </c>
      <c r="S8">
        <f t="shared" si="1"/>
        <v>17.5</v>
      </c>
      <c r="T8">
        <v>19</v>
      </c>
      <c r="U8">
        <v>37</v>
      </c>
      <c r="V8">
        <v>11</v>
      </c>
      <c r="W8">
        <v>13</v>
      </c>
      <c r="X8">
        <v>25</v>
      </c>
      <c r="Y8">
        <v>19</v>
      </c>
      <c r="Z8">
        <v>19</v>
      </c>
      <c r="AA8">
        <v>8</v>
      </c>
      <c r="AB8">
        <v>23</v>
      </c>
      <c r="AC8">
        <v>19</v>
      </c>
      <c r="AD8">
        <v>20</v>
      </c>
      <c r="AE8">
        <v>9</v>
      </c>
      <c r="AF8">
        <v>16</v>
      </c>
      <c r="AG8">
        <v>14</v>
      </c>
      <c r="AH8">
        <v>12</v>
      </c>
      <c r="AI8">
        <v>16</v>
      </c>
      <c r="AJ8" s="2">
        <v>41483</v>
      </c>
    </row>
    <row r="9" spans="1:36" s="25" customFormat="1">
      <c r="A9" s="24">
        <v>41499</v>
      </c>
      <c r="B9" s="25">
        <v>19</v>
      </c>
      <c r="C9" s="25">
        <v>11</v>
      </c>
      <c r="D9" s="25">
        <v>16</v>
      </c>
      <c r="E9" s="25">
        <f>D9-D2</f>
        <v>16</v>
      </c>
      <c r="F9" s="25">
        <v>18</v>
      </c>
      <c r="G9" s="25">
        <v>19</v>
      </c>
      <c r="H9" s="25">
        <v>15</v>
      </c>
      <c r="I9" s="25">
        <v>9</v>
      </c>
      <c r="J9" s="25">
        <v>16</v>
      </c>
      <c r="K9" s="25">
        <v>10</v>
      </c>
      <c r="L9" s="25">
        <v>22</v>
      </c>
      <c r="M9" s="25">
        <v>19</v>
      </c>
      <c r="N9" s="25">
        <v>20</v>
      </c>
      <c r="O9" s="25" t="s">
        <v>55</v>
      </c>
      <c r="P9" s="25">
        <v>16</v>
      </c>
      <c r="Q9" s="25">
        <v>14</v>
      </c>
      <c r="R9">
        <f t="shared" si="0"/>
        <v>15</v>
      </c>
      <c r="S9">
        <f t="shared" si="1"/>
        <v>12.1875</v>
      </c>
      <c r="T9" s="25">
        <v>12</v>
      </c>
      <c r="U9" s="25">
        <v>16</v>
      </c>
      <c r="W9" s="25">
        <v>10</v>
      </c>
      <c r="X9" s="25">
        <v>24</v>
      </c>
      <c r="Z9" s="25">
        <v>16</v>
      </c>
      <c r="AB9" s="25">
        <v>19</v>
      </c>
      <c r="AC9" s="25">
        <v>11</v>
      </c>
      <c r="AD9" s="25">
        <v>20</v>
      </c>
      <c r="AE9" s="25">
        <v>9</v>
      </c>
      <c r="AF9" s="25">
        <v>16</v>
      </c>
      <c r="AG9" s="25">
        <v>13</v>
      </c>
      <c r="AH9" s="25">
        <v>12</v>
      </c>
      <c r="AI9" s="25">
        <v>17</v>
      </c>
      <c r="AJ9" s="24">
        <v>41499</v>
      </c>
    </row>
    <row r="10" spans="1:36">
      <c r="A10" s="2">
        <v>41514</v>
      </c>
      <c r="B10">
        <v>20</v>
      </c>
      <c r="C10">
        <v>16</v>
      </c>
      <c r="D10">
        <v>16</v>
      </c>
      <c r="E10">
        <f>D10-D2</f>
        <v>16</v>
      </c>
      <c r="F10">
        <v>24</v>
      </c>
      <c r="G10">
        <v>9</v>
      </c>
      <c r="H10">
        <v>27</v>
      </c>
      <c r="I10">
        <v>21</v>
      </c>
      <c r="J10">
        <v>16</v>
      </c>
      <c r="K10">
        <v>6</v>
      </c>
      <c r="L10">
        <v>20</v>
      </c>
      <c r="M10">
        <v>16</v>
      </c>
      <c r="N10">
        <v>26</v>
      </c>
      <c r="O10" t="s">
        <v>55</v>
      </c>
      <c r="P10">
        <v>17</v>
      </c>
      <c r="Q10">
        <v>11</v>
      </c>
      <c r="R10">
        <f t="shared" si="0"/>
        <v>16.3125</v>
      </c>
      <c r="S10">
        <f t="shared" si="1"/>
        <v>5.5625</v>
      </c>
      <c r="X10">
        <v>22</v>
      </c>
      <c r="AB10">
        <v>22</v>
      </c>
      <c r="AD10">
        <v>20</v>
      </c>
      <c r="AE10">
        <v>9</v>
      </c>
      <c r="AI10">
        <v>16</v>
      </c>
      <c r="AJ10" s="2">
        <v>41514</v>
      </c>
    </row>
    <row r="11" spans="1:36">
      <c r="A11" s="2">
        <v>41552</v>
      </c>
      <c r="B11">
        <v>25</v>
      </c>
      <c r="C11">
        <v>24</v>
      </c>
      <c r="D11">
        <v>16</v>
      </c>
      <c r="E11">
        <f>D11-D2</f>
        <v>16</v>
      </c>
      <c r="F11">
        <v>21</v>
      </c>
      <c r="H11">
        <v>24</v>
      </c>
      <c r="I11">
        <v>16</v>
      </c>
      <c r="J11">
        <v>28</v>
      </c>
      <c r="K11">
        <v>6</v>
      </c>
      <c r="L11">
        <v>20</v>
      </c>
      <c r="M11">
        <v>13</v>
      </c>
      <c r="N11">
        <v>32</v>
      </c>
      <c r="O11" t="s">
        <v>55</v>
      </c>
      <c r="P11">
        <v>17</v>
      </c>
      <c r="R11">
        <f t="shared" si="0"/>
        <v>16.125</v>
      </c>
      <c r="S11">
        <f t="shared" si="1"/>
        <v>3</v>
      </c>
      <c r="X11">
        <v>19</v>
      </c>
      <c r="AB11">
        <v>20</v>
      </c>
      <c r="AE11">
        <v>9</v>
      </c>
      <c r="AJ11" s="2">
        <v>42282</v>
      </c>
    </row>
    <row r="12" spans="1:36" s="27" customFormat="1">
      <c r="A12" s="26">
        <v>41560</v>
      </c>
      <c r="B12" s="27">
        <v>22</v>
      </c>
      <c r="C12" s="27">
        <v>24</v>
      </c>
      <c r="D12" s="27">
        <v>14</v>
      </c>
      <c r="E12" s="27">
        <f>D12-D2</f>
        <v>14</v>
      </c>
      <c r="F12" s="27">
        <v>19</v>
      </c>
      <c r="H12" s="27">
        <v>16</v>
      </c>
      <c r="I12" s="27">
        <v>16</v>
      </c>
      <c r="J12" s="27">
        <v>30</v>
      </c>
      <c r="L12" s="27">
        <v>19</v>
      </c>
      <c r="N12" s="27">
        <v>31</v>
      </c>
      <c r="O12" s="27" t="s">
        <v>55</v>
      </c>
      <c r="R12">
        <f t="shared" si="0"/>
        <v>12.8125</v>
      </c>
      <c r="S12">
        <f t="shared" si="1"/>
        <v>1.6875</v>
      </c>
      <c r="AB12" s="27">
        <v>19</v>
      </c>
      <c r="AE12" s="27">
        <v>8</v>
      </c>
      <c r="AJ12" s="26">
        <v>41560</v>
      </c>
    </row>
    <row r="13" spans="1:36">
      <c r="A13" s="2">
        <v>41759</v>
      </c>
      <c r="C13">
        <v>24</v>
      </c>
      <c r="J13">
        <v>101</v>
      </c>
      <c r="AJ13" s="2">
        <v>41759</v>
      </c>
    </row>
  </sheetData>
  <pageMargins left="0.7" right="0.7" top="0.75" bottom="0.75" header="0.3" footer="0.3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4" sqref="J14"/>
    </sheetView>
  </sheetViews>
  <sheetFormatPr baseColWidth="10" defaultColWidth="4.6640625" defaultRowHeight="14" x14ac:dyDescent="0"/>
  <cols>
    <col min="1" max="1" width="11" customWidth="1"/>
  </cols>
  <sheetData>
    <row r="1" spans="1:33">
      <c r="B1">
        <v>24</v>
      </c>
      <c r="C1">
        <v>27</v>
      </c>
      <c r="D1">
        <v>25</v>
      </c>
      <c r="E1">
        <v>22</v>
      </c>
      <c r="F1">
        <v>17</v>
      </c>
      <c r="G1">
        <v>16</v>
      </c>
      <c r="H1">
        <v>15</v>
      </c>
      <c r="I1">
        <v>14</v>
      </c>
      <c r="J1">
        <v>34</v>
      </c>
      <c r="K1">
        <v>33</v>
      </c>
      <c r="L1">
        <v>41</v>
      </c>
      <c r="M1">
        <v>28</v>
      </c>
      <c r="N1">
        <v>19</v>
      </c>
      <c r="O1">
        <v>13</v>
      </c>
      <c r="P1">
        <v>12</v>
      </c>
      <c r="Q1">
        <v>8</v>
      </c>
      <c r="R1">
        <v>32</v>
      </c>
      <c r="S1">
        <v>26</v>
      </c>
      <c r="T1">
        <v>45</v>
      </c>
      <c r="U1">
        <v>30</v>
      </c>
      <c r="V1">
        <v>7</v>
      </c>
      <c r="W1">
        <v>5</v>
      </c>
      <c r="X1">
        <v>10</v>
      </c>
      <c r="Y1">
        <v>6</v>
      </c>
      <c r="Z1">
        <v>31</v>
      </c>
      <c r="AA1">
        <v>29</v>
      </c>
      <c r="AB1">
        <v>21</v>
      </c>
      <c r="AC1">
        <v>20</v>
      </c>
      <c r="AD1">
        <v>4</v>
      </c>
      <c r="AE1">
        <v>3</v>
      </c>
      <c r="AF1">
        <v>2</v>
      </c>
      <c r="AG1">
        <v>1</v>
      </c>
    </row>
    <row r="2" spans="1:33" s="1" customFormat="1" ht="8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32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31</v>
      </c>
      <c r="AE2" s="1" t="s">
        <v>28</v>
      </c>
      <c r="AF2" s="1" t="s">
        <v>29</v>
      </c>
      <c r="AG2" s="1" t="s">
        <v>30</v>
      </c>
    </row>
    <row r="3" spans="1:33">
      <c r="A3" s="2">
        <v>41419</v>
      </c>
      <c r="B3">
        <v>46</v>
      </c>
      <c r="C3">
        <v>46</v>
      </c>
      <c r="D3">
        <v>46</v>
      </c>
      <c r="E3">
        <v>46</v>
      </c>
      <c r="F3">
        <v>26</v>
      </c>
      <c r="G3">
        <v>26</v>
      </c>
      <c r="H3">
        <v>26</v>
      </c>
      <c r="I3">
        <v>26</v>
      </c>
      <c r="J3">
        <v>46</v>
      </c>
      <c r="K3">
        <v>46</v>
      </c>
      <c r="L3">
        <v>46</v>
      </c>
      <c r="M3">
        <v>46</v>
      </c>
      <c r="N3">
        <v>26</v>
      </c>
      <c r="O3">
        <v>26</v>
      </c>
      <c r="P3">
        <v>26</v>
      </c>
      <c r="Q3">
        <v>26</v>
      </c>
      <c r="R3">
        <v>46</v>
      </c>
      <c r="S3">
        <v>46</v>
      </c>
      <c r="T3">
        <v>46</v>
      </c>
      <c r="U3">
        <v>46</v>
      </c>
      <c r="V3">
        <v>26</v>
      </c>
      <c r="W3">
        <v>26</v>
      </c>
      <c r="X3">
        <v>26</v>
      </c>
      <c r="Y3">
        <v>26</v>
      </c>
      <c r="Z3">
        <v>46</v>
      </c>
      <c r="AA3">
        <v>46</v>
      </c>
      <c r="AB3">
        <v>46</v>
      </c>
      <c r="AC3">
        <v>46</v>
      </c>
      <c r="AD3">
        <v>26</v>
      </c>
      <c r="AE3">
        <v>26</v>
      </c>
      <c r="AF3">
        <v>26</v>
      </c>
      <c r="AG3">
        <v>26</v>
      </c>
    </row>
    <row r="4" spans="1:33">
      <c r="A4" s="2">
        <v>41420</v>
      </c>
      <c r="B4">
        <v>49</v>
      </c>
      <c r="C4">
        <v>49</v>
      </c>
      <c r="D4">
        <v>49</v>
      </c>
      <c r="E4">
        <v>49</v>
      </c>
      <c r="F4">
        <v>29</v>
      </c>
      <c r="G4">
        <v>29</v>
      </c>
      <c r="H4">
        <v>29</v>
      </c>
      <c r="I4">
        <v>29</v>
      </c>
      <c r="J4">
        <v>49</v>
      </c>
      <c r="K4">
        <v>49</v>
      </c>
      <c r="L4">
        <v>49</v>
      </c>
      <c r="M4">
        <v>48</v>
      </c>
      <c r="N4">
        <v>29</v>
      </c>
      <c r="O4">
        <v>29</v>
      </c>
      <c r="P4">
        <v>29</v>
      </c>
      <c r="Q4">
        <v>29</v>
      </c>
      <c r="R4">
        <v>49</v>
      </c>
      <c r="S4">
        <v>49</v>
      </c>
      <c r="T4">
        <v>49</v>
      </c>
      <c r="U4">
        <v>49</v>
      </c>
      <c r="V4">
        <v>29</v>
      </c>
      <c r="W4">
        <v>29</v>
      </c>
      <c r="X4">
        <v>29</v>
      </c>
      <c r="Y4">
        <v>29</v>
      </c>
      <c r="Z4">
        <v>49</v>
      </c>
      <c r="AA4">
        <v>49</v>
      </c>
      <c r="AB4">
        <v>49</v>
      </c>
      <c r="AC4">
        <v>49</v>
      </c>
      <c r="AD4">
        <v>29</v>
      </c>
      <c r="AE4">
        <v>29</v>
      </c>
      <c r="AF4">
        <v>29</v>
      </c>
      <c r="AG4">
        <v>29</v>
      </c>
    </row>
    <row r="5" spans="1:33">
      <c r="A5" s="2">
        <v>41431</v>
      </c>
      <c r="B5">
        <v>53</v>
      </c>
      <c r="C5">
        <v>57</v>
      </c>
      <c r="D5">
        <v>55</v>
      </c>
      <c r="E5">
        <v>58</v>
      </c>
      <c r="F5">
        <v>37</v>
      </c>
      <c r="G5">
        <v>38</v>
      </c>
      <c r="H5">
        <v>37</v>
      </c>
      <c r="I5">
        <v>39</v>
      </c>
      <c r="J5">
        <v>50</v>
      </c>
      <c r="K5">
        <v>53.5</v>
      </c>
      <c r="L5">
        <v>54</v>
      </c>
      <c r="M5">
        <v>50.5</v>
      </c>
      <c r="N5">
        <v>37</v>
      </c>
      <c r="O5">
        <v>40</v>
      </c>
      <c r="P5">
        <v>33</v>
      </c>
      <c r="Q5">
        <v>34</v>
      </c>
      <c r="R5">
        <v>56</v>
      </c>
      <c r="S5">
        <v>51</v>
      </c>
      <c r="T5">
        <v>54</v>
      </c>
      <c r="U5">
        <v>55</v>
      </c>
      <c r="V5">
        <v>40</v>
      </c>
      <c r="W5">
        <v>40</v>
      </c>
      <c r="X5">
        <v>36</v>
      </c>
      <c r="Y5">
        <v>38</v>
      </c>
      <c r="Z5">
        <v>53</v>
      </c>
      <c r="AA5">
        <v>53</v>
      </c>
      <c r="AB5">
        <v>58</v>
      </c>
      <c r="AC5">
        <v>51</v>
      </c>
      <c r="AD5">
        <v>31</v>
      </c>
      <c r="AE5">
        <v>38</v>
      </c>
      <c r="AF5">
        <v>31</v>
      </c>
      <c r="AG5">
        <v>42</v>
      </c>
    </row>
    <row r="6" spans="1:33">
      <c r="A6" s="2">
        <v>41442</v>
      </c>
      <c r="B6">
        <v>58</v>
      </c>
      <c r="C6">
        <v>58</v>
      </c>
      <c r="D6">
        <v>62</v>
      </c>
      <c r="E6">
        <v>62</v>
      </c>
      <c r="F6">
        <v>42</v>
      </c>
      <c r="G6">
        <v>39</v>
      </c>
      <c r="H6">
        <v>39</v>
      </c>
      <c r="I6">
        <v>41</v>
      </c>
      <c r="J6">
        <v>50</v>
      </c>
      <c r="K6">
        <v>55</v>
      </c>
      <c r="L6">
        <v>60</v>
      </c>
      <c r="M6">
        <v>52</v>
      </c>
      <c r="N6">
        <v>42</v>
      </c>
      <c r="O6">
        <v>47</v>
      </c>
      <c r="P6">
        <v>34</v>
      </c>
      <c r="Q6">
        <v>34</v>
      </c>
      <c r="R6">
        <v>60</v>
      </c>
      <c r="S6">
        <v>52</v>
      </c>
      <c r="T6">
        <v>58</v>
      </c>
      <c r="U6">
        <v>55</v>
      </c>
      <c r="V6">
        <v>42</v>
      </c>
      <c r="W6">
        <v>42</v>
      </c>
      <c r="X6">
        <v>40</v>
      </c>
      <c r="Y6">
        <v>39</v>
      </c>
      <c r="Z6">
        <v>54</v>
      </c>
      <c r="AA6">
        <v>55</v>
      </c>
      <c r="AB6">
        <v>59</v>
      </c>
      <c r="AC6">
        <v>52</v>
      </c>
      <c r="AD6">
        <v>32</v>
      </c>
      <c r="AE6">
        <v>43</v>
      </c>
      <c r="AF6">
        <v>31</v>
      </c>
      <c r="AG6">
        <v>45</v>
      </c>
    </row>
    <row r="7" spans="1:33">
      <c r="A7" s="2">
        <v>41461</v>
      </c>
      <c r="B7">
        <v>61</v>
      </c>
      <c r="C7">
        <v>59</v>
      </c>
      <c r="D7">
        <v>65</v>
      </c>
      <c r="E7">
        <v>62</v>
      </c>
      <c r="F7">
        <v>45</v>
      </c>
      <c r="G7">
        <v>46</v>
      </c>
      <c r="H7">
        <v>41</v>
      </c>
      <c r="I7">
        <v>41</v>
      </c>
      <c r="J7">
        <v>56</v>
      </c>
      <c r="K7">
        <v>65</v>
      </c>
      <c r="L7">
        <v>62</v>
      </c>
      <c r="M7">
        <v>69</v>
      </c>
      <c r="N7">
        <v>45</v>
      </c>
      <c r="O7">
        <v>65</v>
      </c>
      <c r="P7">
        <v>35</v>
      </c>
      <c r="Q7">
        <v>36</v>
      </c>
      <c r="R7">
        <v>65</v>
      </c>
      <c r="S7">
        <v>54</v>
      </c>
      <c r="T7">
        <v>65</v>
      </c>
      <c r="U7">
        <v>58</v>
      </c>
      <c r="V7">
        <v>56</v>
      </c>
      <c r="W7">
        <v>44</v>
      </c>
      <c r="X7">
        <v>43</v>
      </c>
      <c r="Y7">
        <v>34</v>
      </c>
      <c r="Z7">
        <v>62</v>
      </c>
      <c r="AA7">
        <v>57</v>
      </c>
      <c r="AB7">
        <v>60</v>
      </c>
      <c r="AC7">
        <v>57</v>
      </c>
      <c r="AD7">
        <v>35</v>
      </c>
      <c r="AE7">
        <v>43</v>
      </c>
      <c r="AF7">
        <v>34</v>
      </c>
      <c r="AG7">
        <v>48</v>
      </c>
    </row>
    <row r="8" spans="1:33">
      <c r="A8" s="2">
        <v>41474</v>
      </c>
      <c r="B8">
        <v>64</v>
      </c>
      <c r="C8">
        <v>60</v>
      </c>
      <c r="D8">
        <v>65</v>
      </c>
      <c r="E8">
        <v>62</v>
      </c>
      <c r="F8">
        <v>44</v>
      </c>
      <c r="G8">
        <v>43</v>
      </c>
      <c r="H8">
        <v>40</v>
      </c>
      <c r="I8">
        <v>41</v>
      </c>
      <c r="J8">
        <v>59</v>
      </c>
      <c r="K8">
        <v>66</v>
      </c>
      <c r="L8">
        <v>68</v>
      </c>
      <c r="M8">
        <v>75</v>
      </c>
      <c r="N8">
        <v>45</v>
      </c>
      <c r="O8">
        <v>65</v>
      </c>
      <c r="P8">
        <v>35</v>
      </c>
      <c r="Q8">
        <v>37</v>
      </c>
      <c r="R8">
        <v>69</v>
      </c>
      <c r="S8">
        <v>54</v>
      </c>
      <c r="T8">
        <v>62</v>
      </c>
      <c r="U8">
        <v>58</v>
      </c>
      <c r="V8">
        <v>51</v>
      </c>
      <c r="W8">
        <v>44</v>
      </c>
      <c r="X8">
        <v>44</v>
      </c>
      <c r="Y8">
        <v>34</v>
      </c>
      <c r="Z8">
        <v>65</v>
      </c>
      <c r="AA8">
        <v>58</v>
      </c>
      <c r="AB8">
        <v>61</v>
      </c>
      <c r="AC8">
        <v>62</v>
      </c>
      <c r="AD8">
        <v>40</v>
      </c>
      <c r="AE8">
        <v>44</v>
      </c>
      <c r="AF8">
        <v>36</v>
      </c>
      <c r="AG8">
        <v>48</v>
      </c>
    </row>
    <row r="9" spans="1:33">
      <c r="A9" s="2">
        <v>41483</v>
      </c>
      <c r="B9">
        <v>66</v>
      </c>
      <c r="C9">
        <v>62</v>
      </c>
      <c r="D9">
        <v>65</v>
      </c>
      <c r="E9">
        <v>62</v>
      </c>
      <c r="F9">
        <v>42</v>
      </c>
      <c r="G9">
        <v>40</v>
      </c>
      <c r="H9">
        <v>38</v>
      </c>
      <c r="I9">
        <v>42</v>
      </c>
      <c r="J9">
        <v>64</v>
      </c>
      <c r="K9">
        <v>64.5</v>
      </c>
      <c r="L9">
        <v>70</v>
      </c>
      <c r="M9">
        <v>78</v>
      </c>
      <c r="N9">
        <v>45</v>
      </c>
      <c r="O9">
        <v>63</v>
      </c>
      <c r="P9">
        <v>37</v>
      </c>
      <c r="Q9">
        <v>39</v>
      </c>
      <c r="R9">
        <v>69</v>
      </c>
      <c r="S9">
        <v>56</v>
      </c>
      <c r="T9">
        <v>59</v>
      </c>
      <c r="U9">
        <v>59</v>
      </c>
      <c r="V9">
        <v>51</v>
      </c>
      <c r="W9">
        <v>45</v>
      </c>
      <c r="X9">
        <v>45</v>
      </c>
      <c r="Y9">
        <v>34</v>
      </c>
      <c r="Z9">
        <v>70</v>
      </c>
      <c r="AA9">
        <v>58</v>
      </c>
      <c r="AB9">
        <v>64</v>
      </c>
      <c r="AC9">
        <v>64</v>
      </c>
      <c r="AD9">
        <v>49</v>
      </c>
      <c r="AE9">
        <v>45</v>
      </c>
      <c r="AF9">
        <v>46</v>
      </c>
      <c r="AG9">
        <v>35</v>
      </c>
    </row>
    <row r="10" spans="1:33">
      <c r="A10" s="2">
        <v>41499</v>
      </c>
      <c r="B10">
        <v>65</v>
      </c>
      <c r="C10">
        <v>57</v>
      </c>
      <c r="D10">
        <v>62</v>
      </c>
      <c r="E10">
        <v>65</v>
      </c>
      <c r="F10">
        <v>42</v>
      </c>
      <c r="G10">
        <v>39</v>
      </c>
      <c r="H10">
        <v>38</v>
      </c>
      <c r="I10">
        <v>43</v>
      </c>
      <c r="J10">
        <v>62</v>
      </c>
      <c r="K10">
        <v>56</v>
      </c>
      <c r="L10">
        <v>68</v>
      </c>
      <c r="M10">
        <v>65</v>
      </c>
      <c r="N10">
        <v>38</v>
      </c>
      <c r="O10">
        <v>42</v>
      </c>
      <c r="P10">
        <v>0</v>
      </c>
      <c r="Q10">
        <v>36</v>
      </c>
      <c r="R10">
        <v>66</v>
      </c>
      <c r="S10">
        <v>0</v>
      </c>
      <c r="T10">
        <v>62</v>
      </c>
      <c r="U10">
        <v>60</v>
      </c>
      <c r="V10">
        <v>50</v>
      </c>
      <c r="W10">
        <v>0</v>
      </c>
      <c r="X10">
        <v>42</v>
      </c>
      <c r="Y10">
        <v>0</v>
      </c>
      <c r="Z10">
        <v>64</v>
      </c>
      <c r="AA10">
        <v>65</v>
      </c>
      <c r="AB10">
        <v>61</v>
      </c>
      <c r="AC10">
        <v>55</v>
      </c>
      <c r="AD10">
        <v>45</v>
      </c>
      <c r="AE10">
        <v>37</v>
      </c>
      <c r="AF10">
        <v>46</v>
      </c>
      <c r="AG10">
        <v>35</v>
      </c>
    </row>
    <row r="11" spans="1:33">
      <c r="A11" s="2">
        <v>41514</v>
      </c>
      <c r="B11">
        <v>66</v>
      </c>
      <c r="C11">
        <v>62</v>
      </c>
      <c r="D11">
        <v>62</v>
      </c>
      <c r="E11">
        <v>62</v>
      </c>
      <c r="F11">
        <v>0</v>
      </c>
      <c r="G11">
        <v>0</v>
      </c>
      <c r="H11">
        <v>0</v>
      </c>
      <c r="I11">
        <v>42</v>
      </c>
      <c r="J11">
        <v>62</v>
      </c>
      <c r="K11">
        <v>52</v>
      </c>
      <c r="L11">
        <v>66</v>
      </c>
      <c r="M11">
        <v>62</v>
      </c>
      <c r="N11">
        <v>0</v>
      </c>
      <c r="O11">
        <v>0</v>
      </c>
      <c r="P11">
        <v>0</v>
      </c>
      <c r="Q11">
        <v>0</v>
      </c>
      <c r="R11">
        <v>72</v>
      </c>
      <c r="S11">
        <v>0</v>
      </c>
      <c r="T11">
        <v>63</v>
      </c>
      <c r="U11">
        <v>57</v>
      </c>
      <c r="V11">
        <v>48</v>
      </c>
      <c r="W11">
        <v>0</v>
      </c>
      <c r="X11">
        <v>0</v>
      </c>
      <c r="Y11">
        <v>0</v>
      </c>
      <c r="Z11">
        <v>70</v>
      </c>
      <c r="AA11">
        <v>55</v>
      </c>
      <c r="AB11">
        <v>73</v>
      </c>
      <c r="AC11">
        <v>67</v>
      </c>
      <c r="AD11">
        <v>48</v>
      </c>
      <c r="AE11">
        <v>0</v>
      </c>
      <c r="AF11">
        <v>46</v>
      </c>
      <c r="AG11">
        <v>35</v>
      </c>
    </row>
    <row r="12" spans="1:33">
      <c r="A12" s="2">
        <v>42282</v>
      </c>
      <c r="B12">
        <v>71</v>
      </c>
      <c r="C12">
        <v>70</v>
      </c>
      <c r="D12">
        <v>62</v>
      </c>
      <c r="E12">
        <v>58</v>
      </c>
      <c r="F12">
        <v>0</v>
      </c>
      <c r="G12">
        <v>0</v>
      </c>
      <c r="H12">
        <v>0</v>
      </c>
      <c r="I12">
        <v>0</v>
      </c>
      <c r="J12">
        <v>74</v>
      </c>
      <c r="K12">
        <v>52</v>
      </c>
      <c r="L12">
        <v>66</v>
      </c>
      <c r="M12">
        <v>59</v>
      </c>
      <c r="N12">
        <v>0</v>
      </c>
      <c r="O12">
        <v>0</v>
      </c>
      <c r="P12">
        <v>0</v>
      </c>
      <c r="Q12">
        <v>0</v>
      </c>
      <c r="R12">
        <v>78</v>
      </c>
      <c r="S12">
        <v>0</v>
      </c>
      <c r="T12">
        <v>63</v>
      </c>
      <c r="U12">
        <v>0</v>
      </c>
      <c r="V12">
        <v>45</v>
      </c>
      <c r="W12">
        <v>0</v>
      </c>
      <c r="X12">
        <v>0</v>
      </c>
      <c r="Y12">
        <v>0</v>
      </c>
      <c r="Z12">
        <v>67</v>
      </c>
      <c r="AA12">
        <v>0</v>
      </c>
      <c r="AB12">
        <v>70</v>
      </c>
      <c r="AC12">
        <v>62</v>
      </c>
      <c r="AD12">
        <v>46</v>
      </c>
      <c r="AE12">
        <v>0</v>
      </c>
      <c r="AF12">
        <v>0</v>
      </c>
      <c r="AG12">
        <v>35</v>
      </c>
    </row>
    <row r="13" spans="1:33">
      <c r="A13" s="2">
        <v>41560</v>
      </c>
      <c r="B13">
        <v>68</v>
      </c>
      <c r="C13">
        <v>70</v>
      </c>
      <c r="D13">
        <v>60</v>
      </c>
      <c r="E13">
        <v>57</v>
      </c>
      <c r="F13">
        <v>0</v>
      </c>
      <c r="G13">
        <v>0</v>
      </c>
      <c r="H13">
        <v>0</v>
      </c>
      <c r="I13">
        <v>0</v>
      </c>
      <c r="J13">
        <v>76</v>
      </c>
      <c r="K13">
        <v>0</v>
      </c>
      <c r="L13">
        <v>65</v>
      </c>
      <c r="M13">
        <v>0</v>
      </c>
      <c r="N13">
        <v>0</v>
      </c>
      <c r="O13">
        <v>0</v>
      </c>
      <c r="P13">
        <v>0</v>
      </c>
      <c r="Q13">
        <v>0</v>
      </c>
      <c r="R13">
        <v>77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65</v>
      </c>
      <c r="AA13">
        <v>0</v>
      </c>
      <c r="AB13">
        <v>62</v>
      </c>
      <c r="AC13">
        <v>62</v>
      </c>
      <c r="AD13">
        <v>45</v>
      </c>
      <c r="AE13">
        <v>0</v>
      </c>
      <c r="AF13">
        <v>0</v>
      </c>
      <c r="AG13">
        <v>34</v>
      </c>
    </row>
    <row r="14" spans="1:33">
      <c r="A14" s="13">
        <v>41759</v>
      </c>
      <c r="C14">
        <v>70</v>
      </c>
      <c r="J14">
        <v>31</v>
      </c>
    </row>
  </sheetData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Y50"/>
  <sheetViews>
    <sheetView workbookViewId="0">
      <pane xSplit="1" ySplit="2" topLeftCell="B38" activePane="bottomRight" state="frozen"/>
      <selection pane="topRight" activeCell="B1" sqref="B1"/>
      <selection pane="bottomLeft" activeCell="A3" sqref="A3"/>
      <selection pane="bottomRight" activeCell="J36" sqref="J36"/>
    </sheetView>
  </sheetViews>
  <sheetFormatPr baseColWidth="10" defaultColWidth="9.5" defaultRowHeight="14" x14ac:dyDescent="0"/>
  <cols>
    <col min="1" max="1" width="11" customWidth="1"/>
    <col min="2" max="2" width="9.33203125" customWidth="1"/>
    <col min="3" max="3" width="8" customWidth="1"/>
    <col min="4" max="4" width="9.5" customWidth="1"/>
  </cols>
  <sheetData>
    <row r="1" spans="1:129">
      <c r="B1">
        <v>24</v>
      </c>
      <c r="C1">
        <v>24</v>
      </c>
      <c r="D1">
        <v>24</v>
      </c>
      <c r="F1">
        <v>27</v>
      </c>
      <c r="G1">
        <v>24</v>
      </c>
      <c r="H1">
        <v>24</v>
      </c>
      <c r="J1">
        <v>25</v>
      </c>
      <c r="K1">
        <v>24</v>
      </c>
      <c r="L1">
        <v>24</v>
      </c>
      <c r="N1">
        <v>22</v>
      </c>
      <c r="O1">
        <v>24</v>
      </c>
      <c r="P1">
        <v>24</v>
      </c>
      <c r="R1">
        <v>17</v>
      </c>
      <c r="S1">
        <v>24</v>
      </c>
      <c r="T1">
        <v>24</v>
      </c>
      <c r="V1">
        <v>16</v>
      </c>
      <c r="W1">
        <v>24</v>
      </c>
      <c r="X1">
        <v>24</v>
      </c>
      <c r="Z1">
        <v>15</v>
      </c>
      <c r="AA1">
        <v>24</v>
      </c>
      <c r="AB1">
        <v>24</v>
      </c>
      <c r="AD1">
        <v>14</v>
      </c>
      <c r="AE1">
        <v>24</v>
      </c>
      <c r="AF1">
        <v>24</v>
      </c>
      <c r="AH1">
        <v>34</v>
      </c>
      <c r="AI1">
        <v>24</v>
      </c>
      <c r="AJ1">
        <v>24</v>
      </c>
      <c r="AL1">
        <v>33</v>
      </c>
      <c r="AM1">
        <v>24</v>
      </c>
      <c r="AN1">
        <v>24</v>
      </c>
      <c r="AP1">
        <v>41</v>
      </c>
      <c r="AQ1">
        <v>24</v>
      </c>
      <c r="AR1">
        <v>24</v>
      </c>
      <c r="AT1">
        <v>28</v>
      </c>
      <c r="AU1">
        <v>24</v>
      </c>
      <c r="AV1">
        <v>24</v>
      </c>
      <c r="AX1">
        <v>19</v>
      </c>
      <c r="AY1">
        <v>24</v>
      </c>
      <c r="AZ1">
        <v>24</v>
      </c>
      <c r="BB1">
        <v>13</v>
      </c>
      <c r="BC1">
        <v>24</v>
      </c>
      <c r="BD1">
        <v>24</v>
      </c>
      <c r="BF1">
        <v>12</v>
      </c>
      <c r="BG1">
        <v>24</v>
      </c>
      <c r="BH1">
        <v>24</v>
      </c>
      <c r="BJ1">
        <v>8</v>
      </c>
      <c r="BK1">
        <v>24</v>
      </c>
      <c r="BL1">
        <v>24</v>
      </c>
      <c r="BN1">
        <v>32</v>
      </c>
      <c r="BO1">
        <v>24</v>
      </c>
      <c r="BP1">
        <v>24</v>
      </c>
      <c r="BR1">
        <v>26</v>
      </c>
      <c r="BS1">
        <v>24</v>
      </c>
      <c r="BT1">
        <v>24</v>
      </c>
      <c r="BV1">
        <v>45</v>
      </c>
      <c r="BW1">
        <v>24</v>
      </c>
      <c r="BX1">
        <v>24</v>
      </c>
      <c r="BZ1">
        <v>30</v>
      </c>
      <c r="CA1">
        <v>24</v>
      </c>
      <c r="CB1">
        <v>24</v>
      </c>
      <c r="CD1">
        <v>7</v>
      </c>
      <c r="CE1">
        <v>24</v>
      </c>
      <c r="CF1">
        <v>24</v>
      </c>
      <c r="CH1">
        <v>5</v>
      </c>
      <c r="CI1">
        <v>24</v>
      </c>
      <c r="CJ1">
        <v>24</v>
      </c>
      <c r="CL1">
        <v>10</v>
      </c>
      <c r="CM1">
        <v>24</v>
      </c>
      <c r="CN1">
        <v>24</v>
      </c>
      <c r="CP1">
        <v>6</v>
      </c>
      <c r="CQ1">
        <v>24</v>
      </c>
      <c r="CR1">
        <v>24</v>
      </c>
      <c r="CT1">
        <v>31</v>
      </c>
      <c r="CU1">
        <v>24</v>
      </c>
      <c r="CV1">
        <v>24</v>
      </c>
      <c r="CX1">
        <v>29</v>
      </c>
      <c r="CY1">
        <v>24</v>
      </c>
      <c r="CZ1">
        <v>24</v>
      </c>
      <c r="DB1">
        <v>21</v>
      </c>
      <c r="DC1">
        <v>24</v>
      </c>
      <c r="DD1">
        <v>24</v>
      </c>
      <c r="DF1">
        <v>20</v>
      </c>
      <c r="DG1">
        <v>24</v>
      </c>
      <c r="DH1">
        <v>24</v>
      </c>
      <c r="DJ1">
        <v>4</v>
      </c>
      <c r="DK1">
        <v>24</v>
      </c>
      <c r="DL1">
        <v>24</v>
      </c>
      <c r="DN1">
        <v>3</v>
      </c>
      <c r="DO1">
        <v>24</v>
      </c>
      <c r="DP1">
        <v>24</v>
      </c>
      <c r="DR1">
        <v>2</v>
      </c>
      <c r="DS1">
        <v>24</v>
      </c>
      <c r="DT1">
        <v>24</v>
      </c>
      <c r="DV1">
        <v>1</v>
      </c>
      <c r="DW1">
        <v>24</v>
      </c>
      <c r="DX1">
        <v>24</v>
      </c>
    </row>
    <row r="2" spans="1:129" s="1" customFormat="1" ht="82" customHeight="1">
      <c r="A2" s="1" t="s">
        <v>0</v>
      </c>
      <c r="B2" s="1" t="s">
        <v>1</v>
      </c>
      <c r="C2" s="1" t="s">
        <v>33</v>
      </c>
      <c r="D2" s="4" t="s">
        <v>34</v>
      </c>
      <c r="E2" s="1" t="s">
        <v>35</v>
      </c>
      <c r="F2" s="1" t="s">
        <v>2</v>
      </c>
      <c r="G2" s="1" t="s">
        <v>33</v>
      </c>
      <c r="H2" s="4" t="s">
        <v>34</v>
      </c>
      <c r="I2" s="1" t="s">
        <v>35</v>
      </c>
      <c r="J2" s="1" t="s">
        <v>3</v>
      </c>
      <c r="K2" s="1" t="s">
        <v>33</v>
      </c>
      <c r="L2" s="4" t="s">
        <v>34</v>
      </c>
      <c r="M2" s="1" t="s">
        <v>35</v>
      </c>
      <c r="N2" s="1" t="s">
        <v>4</v>
      </c>
      <c r="O2" s="1" t="s">
        <v>33</v>
      </c>
      <c r="P2" s="4" t="s">
        <v>34</v>
      </c>
      <c r="Q2" s="1" t="s">
        <v>35</v>
      </c>
      <c r="R2" s="1" t="s">
        <v>5</v>
      </c>
      <c r="S2" s="1" t="s">
        <v>33</v>
      </c>
      <c r="T2" s="4" t="s">
        <v>34</v>
      </c>
      <c r="U2" s="1" t="s">
        <v>35</v>
      </c>
      <c r="V2" s="1" t="s">
        <v>6</v>
      </c>
      <c r="W2" s="1" t="s">
        <v>33</v>
      </c>
      <c r="X2" s="4" t="s">
        <v>34</v>
      </c>
      <c r="Y2" s="1" t="s">
        <v>35</v>
      </c>
      <c r="Z2" s="1" t="s">
        <v>7</v>
      </c>
      <c r="AA2" s="1" t="s">
        <v>33</v>
      </c>
      <c r="AB2" s="4" t="s">
        <v>34</v>
      </c>
      <c r="AC2" s="1" t="s">
        <v>35</v>
      </c>
      <c r="AD2" s="1" t="s">
        <v>8</v>
      </c>
      <c r="AE2" s="1" t="s">
        <v>33</v>
      </c>
      <c r="AF2" s="4" t="s">
        <v>34</v>
      </c>
      <c r="AG2" s="1" t="s">
        <v>35</v>
      </c>
      <c r="AH2" s="1" t="s">
        <v>9</v>
      </c>
      <c r="AI2" s="1" t="s">
        <v>33</v>
      </c>
      <c r="AJ2" s="4" t="s">
        <v>34</v>
      </c>
      <c r="AK2" s="1" t="s">
        <v>35</v>
      </c>
      <c r="AL2" s="1" t="s">
        <v>10</v>
      </c>
      <c r="AM2" s="1" t="s">
        <v>33</v>
      </c>
      <c r="AN2" s="4" t="s">
        <v>34</v>
      </c>
      <c r="AO2" s="1" t="s">
        <v>35</v>
      </c>
      <c r="AP2" s="1" t="s">
        <v>11</v>
      </c>
      <c r="AQ2" s="1" t="s">
        <v>33</v>
      </c>
      <c r="AR2" s="4" t="s">
        <v>34</v>
      </c>
      <c r="AS2" s="1" t="s">
        <v>35</v>
      </c>
      <c r="AT2" s="1" t="s">
        <v>12</v>
      </c>
      <c r="AU2" s="1" t="s">
        <v>33</v>
      </c>
      <c r="AV2" s="4" t="s">
        <v>34</v>
      </c>
      <c r="AW2" s="1" t="s">
        <v>35</v>
      </c>
      <c r="AX2" s="1" t="s">
        <v>13</v>
      </c>
      <c r="AY2" s="1" t="s">
        <v>33</v>
      </c>
      <c r="AZ2" s="4" t="s">
        <v>34</v>
      </c>
      <c r="BA2" s="1" t="s">
        <v>35</v>
      </c>
      <c r="BB2" s="1" t="s">
        <v>14</v>
      </c>
      <c r="BC2" s="1" t="s">
        <v>33</v>
      </c>
      <c r="BD2" s="4" t="s">
        <v>34</v>
      </c>
      <c r="BE2" s="1" t="s">
        <v>35</v>
      </c>
      <c r="BF2" s="1" t="s">
        <v>15</v>
      </c>
      <c r="BG2" s="1" t="s">
        <v>33</v>
      </c>
      <c r="BH2" s="4" t="s">
        <v>34</v>
      </c>
      <c r="BI2" s="1" t="s">
        <v>35</v>
      </c>
      <c r="BJ2" s="1" t="s">
        <v>16</v>
      </c>
      <c r="BK2" s="1" t="s">
        <v>33</v>
      </c>
      <c r="BL2" s="4" t="s">
        <v>34</v>
      </c>
      <c r="BM2" s="1" t="s">
        <v>35</v>
      </c>
      <c r="BN2" s="1" t="s">
        <v>17</v>
      </c>
      <c r="BO2" s="1" t="s">
        <v>33</v>
      </c>
      <c r="BP2" s="4" t="s">
        <v>34</v>
      </c>
      <c r="BQ2" s="1" t="s">
        <v>35</v>
      </c>
      <c r="BR2" s="1" t="s">
        <v>18</v>
      </c>
      <c r="BS2" s="1" t="s">
        <v>33</v>
      </c>
      <c r="BT2" s="4" t="s">
        <v>34</v>
      </c>
      <c r="BU2" s="1" t="s">
        <v>35</v>
      </c>
      <c r="BV2" s="1" t="s">
        <v>50</v>
      </c>
      <c r="BW2" s="1" t="s">
        <v>33</v>
      </c>
      <c r="BX2" s="4" t="s">
        <v>34</v>
      </c>
      <c r="BY2" s="1" t="s">
        <v>35</v>
      </c>
      <c r="BZ2" s="1" t="s">
        <v>19</v>
      </c>
      <c r="CA2" s="1" t="s">
        <v>33</v>
      </c>
      <c r="CB2" s="4" t="s">
        <v>34</v>
      </c>
      <c r="CC2" s="1" t="s">
        <v>35</v>
      </c>
      <c r="CD2" s="1" t="s">
        <v>20</v>
      </c>
      <c r="CE2" s="1" t="s">
        <v>33</v>
      </c>
      <c r="CF2" s="4" t="s">
        <v>34</v>
      </c>
      <c r="CG2" s="1" t="s">
        <v>35</v>
      </c>
      <c r="CH2" s="1" t="s">
        <v>21</v>
      </c>
      <c r="CI2" s="1" t="s">
        <v>33</v>
      </c>
      <c r="CJ2" s="4" t="s">
        <v>34</v>
      </c>
      <c r="CK2" s="1" t="s">
        <v>35</v>
      </c>
      <c r="CL2" s="1" t="s">
        <v>22</v>
      </c>
      <c r="CM2" s="1" t="s">
        <v>33</v>
      </c>
      <c r="CN2" s="4" t="s">
        <v>34</v>
      </c>
      <c r="CO2" s="1" t="s">
        <v>35</v>
      </c>
      <c r="CP2" s="1" t="s">
        <v>23</v>
      </c>
      <c r="CQ2" s="1" t="s">
        <v>33</v>
      </c>
      <c r="CR2" s="4" t="s">
        <v>34</v>
      </c>
      <c r="CS2" s="1" t="s">
        <v>35</v>
      </c>
      <c r="CT2" s="1" t="s">
        <v>24</v>
      </c>
      <c r="CU2" s="1" t="s">
        <v>33</v>
      </c>
      <c r="CV2" s="4" t="s">
        <v>34</v>
      </c>
      <c r="CW2" s="1" t="s">
        <v>35</v>
      </c>
      <c r="CX2" s="1" t="s">
        <v>25</v>
      </c>
      <c r="CY2" s="1" t="s">
        <v>33</v>
      </c>
      <c r="CZ2" s="4" t="s">
        <v>34</v>
      </c>
      <c r="DA2" s="1" t="s">
        <v>35</v>
      </c>
      <c r="DB2" s="1" t="s">
        <v>26</v>
      </c>
      <c r="DC2" s="1" t="s">
        <v>33</v>
      </c>
      <c r="DD2" s="4" t="s">
        <v>34</v>
      </c>
      <c r="DE2" s="1" t="s">
        <v>35</v>
      </c>
      <c r="DF2" s="1" t="s">
        <v>27</v>
      </c>
      <c r="DG2" s="1" t="s">
        <v>33</v>
      </c>
      <c r="DH2" s="4" t="s">
        <v>34</v>
      </c>
      <c r="DI2" s="1" t="s">
        <v>35</v>
      </c>
      <c r="DJ2" s="1" t="s">
        <v>31</v>
      </c>
      <c r="DK2" s="1" t="s">
        <v>33</v>
      </c>
      <c r="DL2" s="4" t="s">
        <v>34</v>
      </c>
      <c r="DM2" s="1" t="s">
        <v>35</v>
      </c>
      <c r="DN2" s="1" t="s">
        <v>28</v>
      </c>
      <c r="DO2" s="1" t="s">
        <v>33</v>
      </c>
      <c r="DP2" s="4" t="s">
        <v>34</v>
      </c>
      <c r="DQ2" s="1" t="s">
        <v>35</v>
      </c>
      <c r="DR2" s="1" t="s">
        <v>29</v>
      </c>
      <c r="DS2" s="1" t="s">
        <v>33</v>
      </c>
      <c r="DT2" s="4" t="s">
        <v>34</v>
      </c>
      <c r="DU2" s="1" t="s">
        <v>35</v>
      </c>
      <c r="DV2" s="1" t="s">
        <v>30</v>
      </c>
      <c r="DW2" s="1" t="s">
        <v>33</v>
      </c>
      <c r="DX2" s="4" t="s">
        <v>34</v>
      </c>
      <c r="DY2" s="1" t="s">
        <v>35</v>
      </c>
    </row>
    <row r="3" spans="1:129">
      <c r="A3" s="2">
        <v>41419</v>
      </c>
      <c r="B3">
        <v>46</v>
      </c>
      <c r="C3" s="5"/>
      <c r="D3" s="3"/>
      <c r="F3">
        <v>46</v>
      </c>
      <c r="G3" s="5"/>
      <c r="H3" s="3"/>
      <c r="J3">
        <v>46</v>
      </c>
      <c r="K3" s="5"/>
      <c r="L3" s="3"/>
      <c r="N3">
        <v>46</v>
      </c>
      <c r="O3" s="5"/>
      <c r="P3" s="3"/>
      <c r="R3">
        <v>26</v>
      </c>
      <c r="S3" s="5"/>
      <c r="T3" s="3"/>
      <c r="V3">
        <v>26</v>
      </c>
      <c r="W3" s="5"/>
      <c r="X3" s="3"/>
      <c r="Z3">
        <v>26</v>
      </c>
      <c r="AA3" s="5"/>
      <c r="AB3" s="3"/>
      <c r="AD3">
        <v>26</v>
      </c>
      <c r="AE3" s="5"/>
      <c r="AF3" s="3"/>
      <c r="AH3">
        <v>46</v>
      </c>
      <c r="AI3" s="5"/>
      <c r="AJ3" s="3"/>
      <c r="AL3">
        <v>46</v>
      </c>
      <c r="AM3" s="5"/>
      <c r="AN3" s="3"/>
      <c r="AP3">
        <v>46</v>
      </c>
      <c r="AQ3" s="5"/>
      <c r="AR3" s="3"/>
      <c r="AT3">
        <v>46</v>
      </c>
      <c r="AU3" s="5"/>
      <c r="AV3" s="3"/>
      <c r="AX3">
        <v>26</v>
      </c>
      <c r="AY3" s="5"/>
      <c r="AZ3" s="3"/>
      <c r="BB3">
        <v>26</v>
      </c>
      <c r="BC3" s="5"/>
      <c r="BD3" s="3"/>
      <c r="BF3">
        <v>26</v>
      </c>
      <c r="BG3" s="5"/>
      <c r="BH3" s="3"/>
      <c r="BJ3">
        <v>26</v>
      </c>
      <c r="BK3" s="5"/>
      <c r="BL3" s="3"/>
      <c r="BN3">
        <v>46</v>
      </c>
      <c r="BO3" s="5"/>
      <c r="BP3" s="3"/>
      <c r="BR3">
        <v>46</v>
      </c>
      <c r="BS3" s="5"/>
      <c r="BT3" s="3"/>
      <c r="BV3">
        <v>46</v>
      </c>
      <c r="BW3" s="5"/>
      <c r="BX3" s="3"/>
      <c r="BZ3">
        <v>46</v>
      </c>
      <c r="CA3" s="5"/>
      <c r="CB3" s="3"/>
      <c r="CD3">
        <v>26</v>
      </c>
      <c r="CE3" s="5"/>
      <c r="CF3" s="3"/>
      <c r="CH3">
        <v>26</v>
      </c>
      <c r="CI3" s="5"/>
      <c r="CJ3" s="3"/>
      <c r="CL3">
        <v>26</v>
      </c>
      <c r="CM3" s="5"/>
      <c r="CN3" s="3"/>
      <c r="CP3">
        <v>26</v>
      </c>
      <c r="CQ3" s="5"/>
      <c r="CR3" s="3"/>
      <c r="CT3">
        <v>46</v>
      </c>
      <c r="CU3" s="5"/>
      <c r="CV3" s="3"/>
      <c r="CX3">
        <v>46</v>
      </c>
      <c r="CY3" s="5"/>
      <c r="CZ3" s="3"/>
      <c r="DB3">
        <v>46</v>
      </c>
      <c r="DC3" s="5"/>
      <c r="DD3" s="3"/>
      <c r="DF3">
        <v>46</v>
      </c>
      <c r="DG3" s="5"/>
      <c r="DH3" s="3"/>
      <c r="DJ3">
        <v>26</v>
      </c>
      <c r="DK3" s="5"/>
      <c r="DL3" s="3"/>
      <c r="DN3">
        <v>26</v>
      </c>
      <c r="DO3" s="5"/>
      <c r="DP3" s="3"/>
      <c r="DR3">
        <v>26</v>
      </c>
      <c r="DS3" s="5"/>
      <c r="DT3" s="3"/>
      <c r="DV3">
        <v>26</v>
      </c>
      <c r="DW3" s="5"/>
      <c r="DX3" s="3"/>
    </row>
    <row r="4" spans="1:129">
      <c r="A4" s="2">
        <v>41420</v>
      </c>
      <c r="B4">
        <v>49</v>
      </c>
      <c r="C4" s="5">
        <f>SUM((B4-B3)/B3)</f>
        <v>6.5217391304347824E-2</v>
      </c>
      <c r="D4" s="3"/>
      <c r="E4">
        <f>B4-B3</f>
        <v>3</v>
      </c>
      <c r="F4">
        <v>49</v>
      </c>
      <c r="G4" s="5">
        <f>SUM((F4-F3)/F3)</f>
        <v>6.5217391304347824E-2</v>
      </c>
      <c r="H4" s="3"/>
      <c r="I4">
        <f t="shared" ref="I4:I13" si="0">F4-F3</f>
        <v>3</v>
      </c>
      <c r="J4">
        <v>49</v>
      </c>
      <c r="K4" s="5">
        <f>SUM((J4-J3)/J3)</f>
        <v>6.5217391304347824E-2</v>
      </c>
      <c r="L4" s="3"/>
      <c r="M4">
        <f t="shared" ref="M4:M13" si="1">J4-J3</f>
        <v>3</v>
      </c>
      <c r="N4">
        <v>49</v>
      </c>
      <c r="O4" s="5">
        <f>SUM((N4-N3)/N3)</f>
        <v>6.5217391304347824E-2</v>
      </c>
      <c r="P4" s="3"/>
      <c r="Q4">
        <f t="shared" ref="Q4:Q13" si="2">N4-N3</f>
        <v>3</v>
      </c>
      <c r="R4">
        <v>29</v>
      </c>
      <c r="S4" s="5">
        <f>SUM((R4-R3)/R3)</f>
        <v>0.11538461538461539</v>
      </c>
      <c r="T4" s="3"/>
      <c r="U4">
        <f t="shared" ref="U4:U13" si="3">R4-R3</f>
        <v>3</v>
      </c>
      <c r="V4">
        <v>29</v>
      </c>
      <c r="W4" s="5">
        <f>SUM((V4-V3)/V3)</f>
        <v>0.11538461538461539</v>
      </c>
      <c r="X4" s="3"/>
      <c r="Y4">
        <f t="shared" ref="Y4:Y13" si="4">V4-V3</f>
        <v>3</v>
      </c>
      <c r="Z4">
        <v>29</v>
      </c>
      <c r="AA4" s="5">
        <f>SUM((Z4-Z3)/Z3)</f>
        <v>0.11538461538461539</v>
      </c>
      <c r="AB4" s="3"/>
      <c r="AC4">
        <f t="shared" ref="AC4:AC13" si="5">Z4-Z3</f>
        <v>3</v>
      </c>
      <c r="AD4">
        <v>29</v>
      </c>
      <c r="AE4" s="5">
        <f>SUM((AD4-AD3)/AD3)</f>
        <v>0.11538461538461539</v>
      </c>
      <c r="AF4" s="3"/>
      <c r="AG4">
        <f t="shared" ref="AG4:AG13" si="6">AD4-AD3</f>
        <v>3</v>
      </c>
      <c r="AH4">
        <v>49</v>
      </c>
      <c r="AI4" s="5">
        <f>SUM((AH4-AH3)/AH3)</f>
        <v>6.5217391304347824E-2</v>
      </c>
      <c r="AJ4" s="3"/>
      <c r="AK4">
        <f t="shared" ref="AK4:AK12" si="7">AH4-AH3</f>
        <v>3</v>
      </c>
      <c r="AL4">
        <v>49</v>
      </c>
      <c r="AM4" s="5">
        <f>SUM((AL4-AL3)/AL3)</f>
        <v>6.5217391304347824E-2</v>
      </c>
      <c r="AN4" s="3"/>
      <c r="AO4">
        <f t="shared" ref="AO4:AO13" si="8">AL4-AL3</f>
        <v>3</v>
      </c>
      <c r="AP4">
        <v>49</v>
      </c>
      <c r="AQ4" s="5">
        <f>SUM((AP4-AP3)/AP3)</f>
        <v>6.5217391304347824E-2</v>
      </c>
      <c r="AR4" s="3"/>
      <c r="AS4">
        <f t="shared" ref="AS4:AS13" si="9">AP4-AP3</f>
        <v>3</v>
      </c>
      <c r="AT4">
        <v>48</v>
      </c>
      <c r="AU4" s="5">
        <f>SUM((AT4-AT3)/AT3)</f>
        <v>4.3478260869565216E-2</v>
      </c>
      <c r="AV4" s="3"/>
      <c r="AW4">
        <f t="shared" ref="AW4:AW13" si="10">AT4-AT3</f>
        <v>2</v>
      </c>
      <c r="AX4">
        <v>29</v>
      </c>
      <c r="AY4" s="5">
        <f>SUM((AX4-AX3)/AX3)</f>
        <v>0.11538461538461539</v>
      </c>
      <c r="AZ4" s="3"/>
      <c r="BA4">
        <f t="shared" ref="BA4:BA13" si="11">AX4-AX3</f>
        <v>3</v>
      </c>
      <c r="BB4">
        <v>29</v>
      </c>
      <c r="BC4" s="5">
        <f>SUM((BB4-BB3)/BB3)</f>
        <v>0.11538461538461539</v>
      </c>
      <c r="BD4" s="3"/>
      <c r="BE4">
        <f t="shared" ref="BE4:BE13" si="12">BB4-BB3</f>
        <v>3</v>
      </c>
      <c r="BF4">
        <v>29</v>
      </c>
      <c r="BG4" s="5">
        <f>SUM((BF4-BF3)/BF3)</f>
        <v>0.11538461538461539</v>
      </c>
      <c r="BH4" s="3"/>
      <c r="BI4">
        <f t="shared" ref="BI4:BI13" si="13">BF4-BF3</f>
        <v>3</v>
      </c>
      <c r="BJ4">
        <v>29</v>
      </c>
      <c r="BK4" s="5">
        <f>SUM((BJ4-BJ3)/BJ3)</f>
        <v>0.11538461538461539</v>
      </c>
      <c r="BL4" s="3"/>
      <c r="BM4">
        <f t="shared" ref="BM4:BM13" si="14">BJ4-BJ3</f>
        <v>3</v>
      </c>
      <c r="BN4">
        <v>49</v>
      </c>
      <c r="BO4" s="5">
        <f>SUM((BN4-BN3)/BN3)</f>
        <v>6.5217391304347824E-2</v>
      </c>
      <c r="BP4" s="3"/>
      <c r="BQ4">
        <f t="shared" ref="BQ4:BQ13" si="15">BN4-BN3</f>
        <v>3</v>
      </c>
      <c r="BR4">
        <v>49</v>
      </c>
      <c r="BS4" s="5">
        <f>SUM((BR4-BR3)/BR3)</f>
        <v>6.5217391304347824E-2</v>
      </c>
      <c r="BT4" s="3"/>
      <c r="BU4">
        <f t="shared" ref="BU4:BU13" si="16">BR4-BR3</f>
        <v>3</v>
      </c>
      <c r="BV4">
        <v>49</v>
      </c>
      <c r="BW4" s="5">
        <f>SUM((BV4-BV3)/BV3)</f>
        <v>6.5217391304347824E-2</v>
      </c>
      <c r="BX4" s="3"/>
      <c r="BY4">
        <f t="shared" ref="BY4:BY13" si="17">BV4-BV3</f>
        <v>3</v>
      </c>
      <c r="BZ4">
        <v>49</v>
      </c>
      <c r="CA4" s="5">
        <f>SUM((BZ4-BZ3)/BZ3)</f>
        <v>6.5217391304347824E-2</v>
      </c>
      <c r="CB4" s="3"/>
      <c r="CC4">
        <f t="shared" ref="CC4:CC13" si="18">BZ4-BZ3</f>
        <v>3</v>
      </c>
      <c r="CD4">
        <v>29</v>
      </c>
      <c r="CE4" s="5">
        <f>SUM((CD4-CD3)/CD3)</f>
        <v>0.11538461538461539</v>
      </c>
      <c r="CF4" s="3"/>
      <c r="CG4">
        <f t="shared" ref="CG4:CG13" si="19">CD4-CD3</f>
        <v>3</v>
      </c>
      <c r="CH4">
        <v>29</v>
      </c>
      <c r="CI4" s="5">
        <f>SUM((CH4-CH3)/CH3)</f>
        <v>0.11538461538461539</v>
      </c>
      <c r="CJ4" s="3"/>
      <c r="CK4">
        <f t="shared" ref="CK4:CK13" si="20">CH4-CH3</f>
        <v>3</v>
      </c>
      <c r="CL4">
        <v>29</v>
      </c>
      <c r="CM4" s="5">
        <f>SUM((CL4-CL3)/CL3)</f>
        <v>0.11538461538461539</v>
      </c>
      <c r="CN4" s="3"/>
      <c r="CO4">
        <f t="shared" ref="CO4:CO13" si="21">CL4-CL3</f>
        <v>3</v>
      </c>
      <c r="CP4">
        <v>29</v>
      </c>
      <c r="CQ4" s="5">
        <f>SUM((CP4-CP3)/CP3)</f>
        <v>0.11538461538461539</v>
      </c>
      <c r="CR4" s="3"/>
      <c r="CS4">
        <f t="shared" ref="CS4:CS13" si="22">CP4-CP3</f>
        <v>3</v>
      </c>
      <c r="CT4">
        <v>49</v>
      </c>
      <c r="CU4" s="5">
        <f>SUM((CT4-CT3)/CT3)</f>
        <v>6.5217391304347824E-2</v>
      </c>
      <c r="CV4" s="3"/>
      <c r="CW4">
        <f t="shared" ref="CW4:CW13" si="23">CT4-CT3</f>
        <v>3</v>
      </c>
      <c r="CX4">
        <v>49</v>
      </c>
      <c r="CY4" s="5">
        <f>SUM((CX4-CX3)/CX3)</f>
        <v>6.5217391304347824E-2</v>
      </c>
      <c r="CZ4" s="3"/>
      <c r="DA4">
        <f t="shared" ref="DA4:DA13" si="24">CX4-CX3</f>
        <v>3</v>
      </c>
      <c r="DB4">
        <v>49</v>
      </c>
      <c r="DC4" s="5">
        <f>SUM((DB4-DB3)/DB3)</f>
        <v>6.5217391304347824E-2</v>
      </c>
      <c r="DD4" s="3"/>
      <c r="DE4">
        <f t="shared" ref="DE4:DE13" si="25">DB4-DB3</f>
        <v>3</v>
      </c>
      <c r="DF4">
        <v>49</v>
      </c>
      <c r="DG4" s="5">
        <f>SUM((DF4-DF3)/DF3)</f>
        <v>6.5217391304347824E-2</v>
      </c>
      <c r="DH4" s="3"/>
      <c r="DI4">
        <f t="shared" ref="DI4:DI13" si="26">DF4-DF3</f>
        <v>3</v>
      </c>
      <c r="DJ4">
        <v>29</v>
      </c>
      <c r="DK4" s="5">
        <f>SUM((DJ4-DJ3)/DJ3)</f>
        <v>0.11538461538461539</v>
      </c>
      <c r="DL4" s="3"/>
      <c r="DM4">
        <f t="shared" ref="DM4:DM13" si="27">DJ4-DJ3</f>
        <v>3</v>
      </c>
      <c r="DN4">
        <v>29</v>
      </c>
      <c r="DO4" s="5">
        <f>SUM((DN4-DN3)/DN3)</f>
        <v>0.11538461538461539</v>
      </c>
      <c r="DP4" s="3"/>
      <c r="DQ4">
        <f t="shared" ref="DQ4:DQ13" si="28">DN4-DN3</f>
        <v>3</v>
      </c>
      <c r="DR4">
        <v>29</v>
      </c>
      <c r="DS4" s="5">
        <f>SUM((DR4-DR3)/DR3)</f>
        <v>0.11538461538461539</v>
      </c>
      <c r="DT4" s="3"/>
      <c r="DU4">
        <f t="shared" ref="DU4:DU13" si="29">DR4-DR3</f>
        <v>3</v>
      </c>
      <c r="DV4">
        <v>29</v>
      </c>
      <c r="DW4" s="5">
        <f>SUM((DV4-DV3)/DV3)</f>
        <v>0.11538461538461539</v>
      </c>
      <c r="DX4" s="3"/>
      <c r="DY4">
        <f t="shared" ref="DY4:DY13" si="30">DV4-DV3</f>
        <v>3</v>
      </c>
    </row>
    <row r="5" spans="1:129">
      <c r="A5" s="2">
        <v>41431</v>
      </c>
      <c r="B5">
        <v>53</v>
      </c>
      <c r="C5" s="5">
        <f>SUM((B5-B3)/B3)</f>
        <v>0.15217391304347827</v>
      </c>
      <c r="D5" s="3">
        <f>(1+C4)^(1/11)</f>
        <v>1.0057600622404363</v>
      </c>
      <c r="E5">
        <f t="shared" ref="E5:E13" si="31">B5-B4</f>
        <v>4</v>
      </c>
      <c r="F5">
        <v>57</v>
      </c>
      <c r="G5" s="5">
        <f>SUM((F5-F3)/F3)</f>
        <v>0.2391304347826087</v>
      </c>
      <c r="H5" s="3">
        <f>(1+G4)^(1/11)</f>
        <v>1.0057600622404363</v>
      </c>
      <c r="I5">
        <f t="shared" si="0"/>
        <v>8</v>
      </c>
      <c r="J5">
        <v>55</v>
      </c>
      <c r="K5" s="5">
        <f>SUM((J5-J3)/J3)</f>
        <v>0.19565217391304349</v>
      </c>
      <c r="L5" s="3">
        <f>(1+K4)^(1/11)</f>
        <v>1.0057600622404363</v>
      </c>
      <c r="M5">
        <f t="shared" si="1"/>
        <v>6</v>
      </c>
      <c r="N5">
        <v>58</v>
      </c>
      <c r="O5" s="5">
        <f>SUM((N5-N3)/N3)</f>
        <v>0.2608695652173913</v>
      </c>
      <c r="P5" s="3">
        <f>(1+O4)^(1/11)</f>
        <v>1.0057600622404363</v>
      </c>
      <c r="Q5">
        <f t="shared" si="2"/>
        <v>9</v>
      </c>
      <c r="R5">
        <v>37</v>
      </c>
      <c r="S5" s="5">
        <f>SUM((R5-R3)/R3)</f>
        <v>0.42307692307692307</v>
      </c>
      <c r="T5" s="3">
        <f>(1+S4)^(1/11)</f>
        <v>1.0099766465523545</v>
      </c>
      <c r="U5">
        <f t="shared" si="3"/>
        <v>8</v>
      </c>
      <c r="V5">
        <v>38</v>
      </c>
      <c r="W5" s="5">
        <f>SUM((V5-V3)/V3)</f>
        <v>0.46153846153846156</v>
      </c>
      <c r="X5" s="3">
        <f>(1+W4)^(1/11)</f>
        <v>1.0099766465523545</v>
      </c>
      <c r="Y5">
        <f t="shared" si="4"/>
        <v>9</v>
      </c>
      <c r="Z5">
        <v>37</v>
      </c>
      <c r="AA5" s="5">
        <f>SUM((Z5-Z3)/Z3)</f>
        <v>0.42307692307692307</v>
      </c>
      <c r="AB5" s="3">
        <f>(1+AA4)^(1/11)</f>
        <v>1.0099766465523545</v>
      </c>
      <c r="AC5">
        <f t="shared" si="5"/>
        <v>8</v>
      </c>
      <c r="AD5">
        <v>39</v>
      </c>
      <c r="AE5" s="5">
        <f>SUM((AD5-AD3)/AD3)</f>
        <v>0.5</v>
      </c>
      <c r="AF5" s="3">
        <f>(1+AE4)^(1/11)</f>
        <v>1.0099766465523545</v>
      </c>
      <c r="AG5">
        <f t="shared" si="6"/>
        <v>10</v>
      </c>
      <c r="AH5">
        <v>50</v>
      </c>
      <c r="AI5" s="5">
        <f>SUM((AH5-AH3)/AH3)</f>
        <v>8.6956521739130432E-2</v>
      </c>
      <c r="AJ5" s="3">
        <f>(1+AI4)^(1/11)</f>
        <v>1.0057600622404363</v>
      </c>
      <c r="AK5">
        <f t="shared" si="7"/>
        <v>1</v>
      </c>
      <c r="AL5">
        <v>53.5</v>
      </c>
      <c r="AM5" s="5">
        <f>SUM((AL5-AL3)/AL3)</f>
        <v>0.16304347826086957</v>
      </c>
      <c r="AN5" s="3">
        <f>(1+AM4)^(1/11)</f>
        <v>1.0057600622404363</v>
      </c>
      <c r="AO5">
        <f t="shared" si="8"/>
        <v>4.5</v>
      </c>
      <c r="AP5">
        <v>54</v>
      </c>
      <c r="AQ5" s="5">
        <f>SUM((AP5-AP3)/AP3)</f>
        <v>0.17391304347826086</v>
      </c>
      <c r="AR5" s="3">
        <f>(1+AQ4)^(1/11)</f>
        <v>1.0057600622404363</v>
      </c>
      <c r="AS5">
        <f t="shared" si="9"/>
        <v>5</v>
      </c>
      <c r="AT5">
        <v>50.5</v>
      </c>
      <c r="AU5" s="5">
        <f>SUM((AT5-AT3)/AT3)</f>
        <v>9.7826086956521743E-2</v>
      </c>
      <c r="AV5" s="3">
        <f>(1+AU4)^(1/11)</f>
        <v>1.0038765503152398</v>
      </c>
      <c r="AW5">
        <f t="shared" si="10"/>
        <v>2.5</v>
      </c>
      <c r="AX5">
        <v>37</v>
      </c>
      <c r="AY5" s="5">
        <f>SUM((AX5-AX3)/AX3)</f>
        <v>0.42307692307692307</v>
      </c>
      <c r="AZ5" s="3">
        <f>(1+AY4)^(1/11)</f>
        <v>1.0099766465523545</v>
      </c>
      <c r="BA5">
        <f t="shared" si="11"/>
        <v>8</v>
      </c>
      <c r="BB5">
        <v>40</v>
      </c>
      <c r="BC5" s="5">
        <f>SUM((BB5-BB3)/BB3)</f>
        <v>0.53846153846153844</v>
      </c>
      <c r="BD5" s="3">
        <f>(1+BC4)^(1/11)</f>
        <v>1.0099766465523545</v>
      </c>
      <c r="BE5">
        <f t="shared" si="12"/>
        <v>11</v>
      </c>
      <c r="BF5">
        <v>33</v>
      </c>
      <c r="BG5" s="5">
        <f>SUM((BF5-BF3)/BF3)</f>
        <v>0.26923076923076922</v>
      </c>
      <c r="BH5" s="3">
        <f>(1+BG4)^(1/11)</f>
        <v>1.0099766465523545</v>
      </c>
      <c r="BI5">
        <f t="shared" si="13"/>
        <v>4</v>
      </c>
      <c r="BJ5">
        <v>34</v>
      </c>
      <c r="BK5" s="5">
        <f>SUM((BJ5-BJ3)/BJ3)</f>
        <v>0.30769230769230771</v>
      </c>
      <c r="BL5" s="3">
        <f>(1+BK4)^(1/11)</f>
        <v>1.0099766465523545</v>
      </c>
      <c r="BM5">
        <f t="shared" si="14"/>
        <v>5</v>
      </c>
      <c r="BN5">
        <v>56</v>
      </c>
      <c r="BO5" s="5">
        <f>SUM((BN5-BN3)/BN3)</f>
        <v>0.21739130434782608</v>
      </c>
      <c r="BP5" s="3">
        <f>(1+BO4)^(1/11)</f>
        <v>1.0057600622404363</v>
      </c>
      <c r="BQ5">
        <f t="shared" si="15"/>
        <v>7</v>
      </c>
      <c r="BR5">
        <v>51</v>
      </c>
      <c r="BS5" s="5">
        <f>SUM((BR5-BR3)/BR3)</f>
        <v>0.10869565217391304</v>
      </c>
      <c r="BT5" s="3">
        <f>(1+BS4)^(1/11)</f>
        <v>1.0057600622404363</v>
      </c>
      <c r="BU5">
        <f t="shared" si="16"/>
        <v>2</v>
      </c>
      <c r="BV5">
        <v>54</v>
      </c>
      <c r="BW5" s="5">
        <f>SUM((BV5-BV3)/BV3)</f>
        <v>0.17391304347826086</v>
      </c>
      <c r="BX5" s="3">
        <f>(1+BW4)^(1/11)</f>
        <v>1.0057600622404363</v>
      </c>
      <c r="BY5">
        <f t="shared" si="17"/>
        <v>5</v>
      </c>
      <c r="BZ5">
        <v>55</v>
      </c>
      <c r="CA5" s="5">
        <f>SUM((BZ5-BZ3)/BZ3)</f>
        <v>0.19565217391304349</v>
      </c>
      <c r="CB5" s="3">
        <f>(1+CA4)^(1/11)</f>
        <v>1.0057600622404363</v>
      </c>
      <c r="CC5">
        <f t="shared" si="18"/>
        <v>6</v>
      </c>
      <c r="CD5">
        <v>40</v>
      </c>
      <c r="CE5" s="5">
        <f>SUM((CD5-CD3)/CD3)</f>
        <v>0.53846153846153844</v>
      </c>
      <c r="CF5" s="3">
        <f>(1+CE4)^(1/11)</f>
        <v>1.0099766465523545</v>
      </c>
      <c r="CG5">
        <f t="shared" si="19"/>
        <v>11</v>
      </c>
      <c r="CH5">
        <v>40</v>
      </c>
      <c r="CI5" s="5">
        <f>SUM((CH5-CH3)/CH3)</f>
        <v>0.53846153846153844</v>
      </c>
      <c r="CJ5" s="3">
        <f>(1+CI4)^(1/11)</f>
        <v>1.0099766465523545</v>
      </c>
      <c r="CK5">
        <f t="shared" si="20"/>
        <v>11</v>
      </c>
      <c r="CL5">
        <v>36</v>
      </c>
      <c r="CM5" s="5">
        <f>SUM((CL5-CL3)/CL3)</f>
        <v>0.38461538461538464</v>
      </c>
      <c r="CN5" s="3">
        <f>(1+CM4)^(1/11)</f>
        <v>1.0099766465523545</v>
      </c>
      <c r="CO5">
        <f t="shared" si="21"/>
        <v>7</v>
      </c>
      <c r="CP5">
        <v>38</v>
      </c>
      <c r="CQ5" s="5">
        <f>SUM((CP5-CP3)/CP3)</f>
        <v>0.46153846153846156</v>
      </c>
      <c r="CR5" s="3">
        <f>(1+CQ4)^(1/11)</f>
        <v>1.0099766465523545</v>
      </c>
      <c r="CS5">
        <f t="shared" si="22"/>
        <v>9</v>
      </c>
      <c r="CT5">
        <v>53</v>
      </c>
      <c r="CU5" s="5">
        <f>SUM((CT5-CT3)/CT3)</f>
        <v>0.15217391304347827</v>
      </c>
      <c r="CV5" s="3">
        <f>(1+CU4)^(1/11)</f>
        <v>1.0057600622404363</v>
      </c>
      <c r="CW5">
        <f t="shared" si="23"/>
        <v>4</v>
      </c>
      <c r="CX5">
        <v>53</v>
      </c>
      <c r="CY5" s="5">
        <f>SUM((CX5-CX3)/CX3)</f>
        <v>0.15217391304347827</v>
      </c>
      <c r="CZ5" s="3">
        <f>(1+CY4)^(1/11)</f>
        <v>1.0057600622404363</v>
      </c>
      <c r="DA5">
        <f t="shared" si="24"/>
        <v>4</v>
      </c>
      <c r="DB5">
        <v>58</v>
      </c>
      <c r="DC5" s="5">
        <f>SUM((DB5-DB3)/DB3)</f>
        <v>0.2608695652173913</v>
      </c>
      <c r="DD5" s="3">
        <f>(1+DC4)^(1/11)</f>
        <v>1.0057600622404363</v>
      </c>
      <c r="DE5">
        <f t="shared" si="25"/>
        <v>9</v>
      </c>
      <c r="DF5">
        <v>51</v>
      </c>
      <c r="DG5" s="5">
        <f>SUM((DF5-DF3)/DF3)</f>
        <v>0.10869565217391304</v>
      </c>
      <c r="DH5" s="3">
        <f>(1+DG4)^(1/11)</f>
        <v>1.0057600622404363</v>
      </c>
      <c r="DI5">
        <f t="shared" si="26"/>
        <v>2</v>
      </c>
      <c r="DJ5">
        <v>31</v>
      </c>
      <c r="DK5" s="5">
        <f>SUM((DJ5-DJ3)/DJ3)</f>
        <v>0.19230769230769232</v>
      </c>
      <c r="DL5" s="3">
        <f>(1+DK4)^(1/11)</f>
        <v>1.0099766465523545</v>
      </c>
      <c r="DM5">
        <f t="shared" si="27"/>
        <v>2</v>
      </c>
      <c r="DN5">
        <v>38</v>
      </c>
      <c r="DO5" s="5">
        <f>SUM((DN5-DN3)/DN3)</f>
        <v>0.46153846153846156</v>
      </c>
      <c r="DP5" s="3">
        <f>(1+DO4)^(1/11)</f>
        <v>1.0099766465523545</v>
      </c>
      <c r="DQ5">
        <f t="shared" si="28"/>
        <v>9</v>
      </c>
      <c r="DR5">
        <v>31</v>
      </c>
      <c r="DS5" s="5">
        <f>SUM((DR5-DR3)/DR3)</f>
        <v>0.19230769230769232</v>
      </c>
      <c r="DT5" s="3">
        <f>(1+DS4)^(1/11)</f>
        <v>1.0099766465523545</v>
      </c>
      <c r="DU5">
        <f t="shared" si="29"/>
        <v>2</v>
      </c>
      <c r="DV5">
        <v>42</v>
      </c>
      <c r="DW5" s="5">
        <f>SUM((DV5-DV3)/DV3)</f>
        <v>0.61538461538461542</v>
      </c>
      <c r="DX5" s="3">
        <f>(1+DW4)^(1/11)</f>
        <v>1.0099766465523545</v>
      </c>
      <c r="DY5">
        <f t="shared" si="30"/>
        <v>13</v>
      </c>
    </row>
    <row r="6" spans="1:129">
      <c r="A6" s="2">
        <v>41442</v>
      </c>
      <c r="B6">
        <v>58</v>
      </c>
      <c r="C6" s="5">
        <f>SUM((B6-B3)/B3)</f>
        <v>0.2608695652173913</v>
      </c>
      <c r="D6" s="3">
        <f>(1+C5)^(1/11)</f>
        <v>1.0129605894611691</v>
      </c>
      <c r="E6">
        <f t="shared" si="31"/>
        <v>5</v>
      </c>
      <c r="F6">
        <v>58</v>
      </c>
      <c r="G6" s="5">
        <f>SUM((F6-F3)/F3)</f>
        <v>0.2608695652173913</v>
      </c>
      <c r="H6" s="3">
        <f>(1+G5)^(1/11)</f>
        <v>1.0196830120393456</v>
      </c>
      <c r="I6">
        <f t="shared" si="0"/>
        <v>1</v>
      </c>
      <c r="J6">
        <v>62</v>
      </c>
      <c r="K6" s="5">
        <f>SUM((J6-J3)/J3)</f>
        <v>0.34782608695652173</v>
      </c>
      <c r="L6" s="3">
        <f>(1+K5)^(1/11)</f>
        <v>1.0163773707195229</v>
      </c>
      <c r="M6">
        <f t="shared" si="1"/>
        <v>7</v>
      </c>
      <c r="N6">
        <v>62</v>
      </c>
      <c r="O6" s="5">
        <f>SUM((N6-N3)/N3)</f>
        <v>0.34782608695652173</v>
      </c>
      <c r="P6" s="3">
        <f>(1+O5)^(1/11)</f>
        <v>1.021296474890369</v>
      </c>
      <c r="Q6">
        <f t="shared" si="2"/>
        <v>4</v>
      </c>
      <c r="R6">
        <v>42</v>
      </c>
      <c r="S6" s="5">
        <f>SUM((R6-R3)/R3)</f>
        <v>0.61538461538461542</v>
      </c>
      <c r="T6" s="3">
        <f>(1+S5)^(1/11)</f>
        <v>1.0325946066997154</v>
      </c>
      <c r="U6">
        <f t="shared" si="3"/>
        <v>5</v>
      </c>
      <c r="V6">
        <v>39</v>
      </c>
      <c r="W6" s="5">
        <f>SUM((V6-V3)/V3)</f>
        <v>0.5</v>
      </c>
      <c r="X6" s="3">
        <f>(1+W5)^(1/11)</f>
        <v>1.0351010517770927</v>
      </c>
      <c r="Y6">
        <f t="shared" si="4"/>
        <v>1</v>
      </c>
      <c r="Z6">
        <v>39</v>
      </c>
      <c r="AA6" s="5">
        <f>SUM((Z6-Z3)/Z3)</f>
        <v>0.5</v>
      </c>
      <c r="AB6" s="3">
        <f>(1+AA5)^(1/11)</f>
        <v>1.0325946066997154</v>
      </c>
      <c r="AC6">
        <f t="shared" si="5"/>
        <v>2</v>
      </c>
      <c r="AD6">
        <v>41</v>
      </c>
      <c r="AE6" s="5">
        <f>SUM((AD6-AD3)/AD3)</f>
        <v>0.57692307692307687</v>
      </c>
      <c r="AF6" s="3">
        <f>(1+AE5)^(1/11)</f>
        <v>1.037548235793919</v>
      </c>
      <c r="AG6">
        <f t="shared" si="6"/>
        <v>2</v>
      </c>
      <c r="AH6">
        <v>50</v>
      </c>
      <c r="AI6" s="5">
        <f>SUM((AH6-AH3)/AH3)</f>
        <v>8.6956521739130432E-2</v>
      </c>
      <c r="AJ6" s="3">
        <f>(1+AI5)^(1/11)</f>
        <v>1.0076089483044608</v>
      </c>
      <c r="AK6">
        <f t="shared" si="7"/>
        <v>0</v>
      </c>
      <c r="AL6">
        <v>55</v>
      </c>
      <c r="AM6" s="5">
        <f>SUM((AL6-AL3)/AL3)</f>
        <v>0.19565217391304349</v>
      </c>
      <c r="AN6" s="3">
        <f>(1+AM5)^(1/11)</f>
        <v>1.0138256346990739</v>
      </c>
      <c r="AO6">
        <f t="shared" si="8"/>
        <v>1.5</v>
      </c>
      <c r="AP6">
        <v>60</v>
      </c>
      <c r="AQ6" s="5">
        <f>SUM((AP6-AP3)/AP3)</f>
        <v>0.30434782608695654</v>
      </c>
      <c r="AR6" s="3">
        <f>(1+AQ5)^(1/11)</f>
        <v>1.0146833613388735</v>
      </c>
      <c r="AS6">
        <f t="shared" si="9"/>
        <v>6</v>
      </c>
      <c r="AT6">
        <v>52</v>
      </c>
      <c r="AU6" s="5">
        <f>SUM((AT6-AT3)/AT3)</f>
        <v>0.13043478260869565</v>
      </c>
      <c r="AV6" s="3">
        <f>(1+AU5)^(1/11)</f>
        <v>1.0085208190708415</v>
      </c>
      <c r="AW6">
        <f t="shared" si="10"/>
        <v>1.5</v>
      </c>
      <c r="AX6">
        <v>42</v>
      </c>
      <c r="AY6" s="5">
        <f>SUM((AX6-AX3)/AX3)</f>
        <v>0.61538461538461542</v>
      </c>
      <c r="AZ6" s="3">
        <f>(1+AY5)^(1/11)</f>
        <v>1.0325946066997154</v>
      </c>
      <c r="BA6">
        <f t="shared" si="11"/>
        <v>5</v>
      </c>
      <c r="BB6">
        <v>47</v>
      </c>
      <c r="BC6" s="5">
        <f>SUM((BB6-BB3)/BB3)</f>
        <v>0.80769230769230771</v>
      </c>
      <c r="BD6" s="3">
        <f>(1+BC5)^(1/11)</f>
        <v>1.0399390267204103</v>
      </c>
      <c r="BE6">
        <f t="shared" si="12"/>
        <v>7</v>
      </c>
      <c r="BF6">
        <v>34</v>
      </c>
      <c r="BG6" s="5">
        <f>SUM((BF6-BF3)/BF3)</f>
        <v>0.30769230769230771</v>
      </c>
      <c r="BH6" s="3">
        <f>(1+BG5)^(1/11)</f>
        <v>1.0219103107860017</v>
      </c>
      <c r="BI6">
        <f t="shared" si="13"/>
        <v>1</v>
      </c>
      <c r="BJ6">
        <v>34</v>
      </c>
      <c r="BK6" s="5">
        <f>SUM((BJ6-BJ3)/BJ3)</f>
        <v>0.30769230769230771</v>
      </c>
      <c r="BL6" s="3">
        <f>(1+BK5)^(1/11)</f>
        <v>1.0246874457818804</v>
      </c>
      <c r="BM6">
        <f t="shared" si="14"/>
        <v>0</v>
      </c>
      <c r="BN6">
        <v>60</v>
      </c>
      <c r="BO6" s="5">
        <f>SUM((BN6-BN3)/BN3)</f>
        <v>0.30434782608695654</v>
      </c>
      <c r="BP6" s="3">
        <f>(1+BO5)^(1/11)</f>
        <v>1.0180436078741146</v>
      </c>
      <c r="BQ6">
        <f t="shared" si="15"/>
        <v>4</v>
      </c>
      <c r="BR6">
        <v>52</v>
      </c>
      <c r="BS6" s="5">
        <f>SUM((BR6-BR3)/BR3)</f>
        <v>0.13043478260869565</v>
      </c>
      <c r="BT6" s="3">
        <f>(1+BS5)^(1/11)</f>
        <v>1.0094245188138207</v>
      </c>
      <c r="BU6">
        <f t="shared" si="16"/>
        <v>1</v>
      </c>
      <c r="BV6">
        <v>58</v>
      </c>
      <c r="BW6" s="5">
        <f>SUM((BV6-BV3)/BV3)</f>
        <v>0.2608695652173913</v>
      </c>
      <c r="BX6" s="3">
        <f>(1+BW5)^(1/11)</f>
        <v>1.0146833613388735</v>
      </c>
      <c r="BY6">
        <f t="shared" si="17"/>
        <v>4</v>
      </c>
      <c r="BZ6">
        <v>55</v>
      </c>
      <c r="CA6" s="5">
        <f>SUM((BZ6-BZ3)/BZ3)</f>
        <v>0.19565217391304349</v>
      </c>
      <c r="CB6" s="3">
        <f>(1+CA5)^(1/11)</f>
        <v>1.0163773707195229</v>
      </c>
      <c r="CC6">
        <f t="shared" si="18"/>
        <v>0</v>
      </c>
      <c r="CD6">
        <v>42</v>
      </c>
      <c r="CE6" s="5">
        <f>SUM((CD6-CD3)/CD3)</f>
        <v>0.61538461538461542</v>
      </c>
      <c r="CF6" s="3">
        <f>(1+CE5)^(1/11)</f>
        <v>1.0399390267204103</v>
      </c>
      <c r="CG6">
        <f t="shared" si="19"/>
        <v>2</v>
      </c>
      <c r="CH6">
        <v>42</v>
      </c>
      <c r="CI6" s="5">
        <f>SUM((CH6-CH3)/CH3)</f>
        <v>0.61538461538461542</v>
      </c>
      <c r="CJ6" s="3">
        <f>(1+CI5)^(1/11)</f>
        <v>1.0399390267204103</v>
      </c>
      <c r="CK6">
        <f t="shared" si="20"/>
        <v>2</v>
      </c>
      <c r="CL6">
        <v>40</v>
      </c>
      <c r="CM6" s="5">
        <f>SUM((CL6-CL3)/CL3)</f>
        <v>0.53846153846153844</v>
      </c>
      <c r="CN6" s="3">
        <f>(1+CM5)^(1/11)</f>
        <v>1.0300258042369514</v>
      </c>
      <c r="CO6">
        <f t="shared" si="21"/>
        <v>4</v>
      </c>
      <c r="CP6">
        <v>39</v>
      </c>
      <c r="CQ6" s="5">
        <f>SUM((CP6-CP3)/CP3)</f>
        <v>0.5</v>
      </c>
      <c r="CR6" s="3">
        <f>(1+CQ5)^(1/11)</f>
        <v>1.0351010517770927</v>
      </c>
      <c r="CS6">
        <f t="shared" si="22"/>
        <v>1</v>
      </c>
      <c r="CT6">
        <v>54</v>
      </c>
      <c r="CU6" s="5">
        <f>SUM((CT6-CT3)/CT3)</f>
        <v>0.17391304347826086</v>
      </c>
      <c r="CV6" s="3">
        <f>(1+CU5)^(1/11)</f>
        <v>1.0129605894611691</v>
      </c>
      <c r="CW6">
        <f t="shared" si="23"/>
        <v>1</v>
      </c>
      <c r="CX6">
        <v>55</v>
      </c>
      <c r="CY6" s="5">
        <f>SUM((CX6-CX3)/CX3)</f>
        <v>0.19565217391304349</v>
      </c>
      <c r="CZ6" s="3">
        <f>(1+CY5)^(1/11)</f>
        <v>1.0129605894611691</v>
      </c>
      <c r="DA6">
        <f t="shared" si="24"/>
        <v>2</v>
      </c>
      <c r="DB6">
        <v>59</v>
      </c>
      <c r="DC6" s="5">
        <f>SUM((DB6-DB3)/DB3)</f>
        <v>0.28260869565217389</v>
      </c>
      <c r="DD6" s="3">
        <f>(1+DC5)^(1/11)</f>
        <v>1.021296474890369</v>
      </c>
      <c r="DE6">
        <f t="shared" si="25"/>
        <v>1</v>
      </c>
      <c r="DF6">
        <v>52</v>
      </c>
      <c r="DG6" s="5">
        <f>SUM((DF6-DF3)/DF3)</f>
        <v>0.13043478260869565</v>
      </c>
      <c r="DH6" s="3">
        <f>(1+DG5)^(1/11)</f>
        <v>1.0094245188138207</v>
      </c>
      <c r="DI6">
        <f t="shared" si="26"/>
        <v>1</v>
      </c>
      <c r="DJ6">
        <v>32</v>
      </c>
      <c r="DK6" s="5">
        <f>SUM((DJ6-DJ3)/DJ3)</f>
        <v>0.23076923076923078</v>
      </c>
      <c r="DL6" s="3">
        <f>(1+DK5)^(1/11)</f>
        <v>1.0161185857342374</v>
      </c>
      <c r="DM6">
        <f t="shared" si="27"/>
        <v>1</v>
      </c>
      <c r="DN6">
        <v>43</v>
      </c>
      <c r="DO6" s="5">
        <f>SUM((DN6-DN3)/DN3)</f>
        <v>0.65384615384615385</v>
      </c>
      <c r="DP6" s="3">
        <f>(1+DO5)^(1/11)</f>
        <v>1.0351010517770927</v>
      </c>
      <c r="DQ6">
        <f t="shared" si="28"/>
        <v>5</v>
      </c>
      <c r="DR6">
        <v>31</v>
      </c>
      <c r="DS6" s="5">
        <f>SUM((DR6-DR3)/DR3)</f>
        <v>0.19230769230769232</v>
      </c>
      <c r="DT6" s="3">
        <f>(1+DS5)^(1/11)</f>
        <v>1.0161185857342374</v>
      </c>
      <c r="DU6">
        <f t="shared" si="29"/>
        <v>0</v>
      </c>
      <c r="DV6">
        <v>45</v>
      </c>
      <c r="DW6" s="5">
        <f>SUM((DV6-DV3)/DV3)</f>
        <v>0.73076923076923073</v>
      </c>
      <c r="DX6" s="3">
        <f>(1+DW5)^(1/11)</f>
        <v>1.0445618892278488</v>
      </c>
      <c r="DY6">
        <f t="shared" si="30"/>
        <v>3</v>
      </c>
    </row>
    <row r="7" spans="1:129">
      <c r="A7" s="2">
        <v>41461</v>
      </c>
      <c r="B7">
        <v>61</v>
      </c>
      <c r="C7" s="5">
        <f>SUM((B7-B3)/B3)</f>
        <v>0.32608695652173914</v>
      </c>
      <c r="D7" s="3">
        <f>(1+C6)^(1/19)</f>
        <v>1.0122748095597778</v>
      </c>
      <c r="E7">
        <f t="shared" si="31"/>
        <v>3</v>
      </c>
      <c r="F7">
        <v>59</v>
      </c>
      <c r="G7" s="5">
        <f>SUM((F7-F3)/F3)</f>
        <v>0.28260869565217389</v>
      </c>
      <c r="H7" s="3">
        <f>(1+G6)^(1/19)</f>
        <v>1.0122748095597778</v>
      </c>
      <c r="I7">
        <f t="shared" si="0"/>
        <v>1</v>
      </c>
      <c r="J7">
        <v>65</v>
      </c>
      <c r="K7" s="5">
        <f>SUM((J7-J3)/J3)</f>
        <v>0.41304347826086957</v>
      </c>
      <c r="L7" s="3">
        <f>(1+K6)^(1/19)</f>
        <v>1.0158342105944178</v>
      </c>
      <c r="M7">
        <f t="shared" si="1"/>
        <v>3</v>
      </c>
      <c r="N7">
        <v>62</v>
      </c>
      <c r="O7" s="5">
        <f>SUM((N7-N3)/N3)</f>
        <v>0.34782608695652173</v>
      </c>
      <c r="P7" s="3">
        <f>(1+O6)^(1/19)</f>
        <v>1.0158342105944178</v>
      </c>
      <c r="Q7">
        <f t="shared" si="2"/>
        <v>0</v>
      </c>
      <c r="R7">
        <v>45</v>
      </c>
      <c r="S7" s="5">
        <f>SUM((R7-R3)/R3)</f>
        <v>0.73076923076923073</v>
      </c>
      <c r="T7" s="3">
        <f>(1+S6)^(1/19)</f>
        <v>1.0255619317171101</v>
      </c>
      <c r="U7">
        <f t="shared" si="3"/>
        <v>3</v>
      </c>
      <c r="V7">
        <v>46</v>
      </c>
      <c r="W7" s="5">
        <f>SUM((V7-V3)/V3)</f>
        <v>0.76923076923076927</v>
      </c>
      <c r="X7" s="3">
        <f>(1+W6)^(1/19)</f>
        <v>1.0215696008151112</v>
      </c>
      <c r="Y7">
        <f t="shared" si="4"/>
        <v>7</v>
      </c>
      <c r="Z7">
        <v>41</v>
      </c>
      <c r="AA7" s="5">
        <f>SUM((Z7-Z3)/Z3)</f>
        <v>0.57692307692307687</v>
      </c>
      <c r="AB7" s="3">
        <f>(1+AA6)^(1/19)</f>
        <v>1.0215696008151112</v>
      </c>
      <c r="AC7">
        <f t="shared" si="5"/>
        <v>2</v>
      </c>
      <c r="AD7">
        <v>41</v>
      </c>
      <c r="AE7" s="5">
        <f>SUM((AD7-AD3)/AD3)</f>
        <v>0.57692307692307687</v>
      </c>
      <c r="AF7" s="3">
        <f>(1+AE6)^(1/19)</f>
        <v>1.0242620440233718</v>
      </c>
      <c r="AG7">
        <f t="shared" si="6"/>
        <v>0</v>
      </c>
      <c r="AH7">
        <v>56</v>
      </c>
      <c r="AI7" s="5">
        <f>SUM((AH7-AH3)/AH3)</f>
        <v>0.21739130434782608</v>
      </c>
      <c r="AJ7" s="3">
        <f>(1+AI6)^(1/19)</f>
        <v>1.0043981493267486</v>
      </c>
      <c r="AK7">
        <f t="shared" si="7"/>
        <v>6</v>
      </c>
      <c r="AL7">
        <v>65</v>
      </c>
      <c r="AM7" s="5">
        <f>SUM((AL7-AL3)/AL3)</f>
        <v>0.41304347826086957</v>
      </c>
      <c r="AN7" s="3">
        <f>(1+AM6)^(1/19)</f>
        <v>1.0094491953802405</v>
      </c>
      <c r="AO7">
        <f t="shared" si="8"/>
        <v>10</v>
      </c>
      <c r="AP7">
        <v>62</v>
      </c>
      <c r="AQ7" s="5">
        <f>SUM((AP7-AP3)/AP3)</f>
        <v>0.34782608695652173</v>
      </c>
      <c r="AR7" s="3">
        <f>(1+AQ6)^(1/19)</f>
        <v>1.0140826159478955</v>
      </c>
      <c r="AS7">
        <f t="shared" si="9"/>
        <v>2</v>
      </c>
      <c r="AT7">
        <v>69</v>
      </c>
      <c r="AU7" s="5">
        <f>SUM((AT7-AT3)/AT3)</f>
        <v>0.5</v>
      </c>
      <c r="AV7" s="3">
        <f>(1+AU6)^(1/19)</f>
        <v>1.0064736176624247</v>
      </c>
      <c r="AW7">
        <f t="shared" si="10"/>
        <v>17</v>
      </c>
      <c r="AX7">
        <v>45</v>
      </c>
      <c r="AY7" s="5">
        <f>SUM((AX7-AX3)/AX3)</f>
        <v>0.73076923076923073</v>
      </c>
      <c r="AZ7" s="3">
        <f>(1+AY6)^(1/19)</f>
        <v>1.0255619317171101</v>
      </c>
      <c r="BA7">
        <f t="shared" si="11"/>
        <v>3</v>
      </c>
      <c r="BB7">
        <v>65</v>
      </c>
      <c r="BC7" s="5">
        <f>SUM((BB7-BB3)/BB3)</f>
        <v>1.5</v>
      </c>
      <c r="BD7" s="3">
        <f>(1+BC6)^(1/19)</f>
        <v>1.0316511555005359</v>
      </c>
      <c r="BE7">
        <f t="shared" si="12"/>
        <v>18</v>
      </c>
      <c r="BF7">
        <v>35</v>
      </c>
      <c r="BG7" s="5">
        <f>SUM((BF7-BF3)/BF3)</f>
        <v>0.34615384615384615</v>
      </c>
      <c r="BH7" s="3">
        <f>(1+BG6)^(1/19)</f>
        <v>1.0142193032600169</v>
      </c>
      <c r="BI7">
        <f t="shared" si="13"/>
        <v>1</v>
      </c>
      <c r="BJ7">
        <v>36</v>
      </c>
      <c r="BK7" s="5">
        <f>SUM((BJ7-BJ3)/BJ3)</f>
        <v>0.38461538461538464</v>
      </c>
      <c r="BL7" s="3">
        <f>(1+BK6)^(1/19)</f>
        <v>1.0142193032600169</v>
      </c>
      <c r="BM7">
        <f t="shared" si="14"/>
        <v>2</v>
      </c>
      <c r="BN7">
        <v>65</v>
      </c>
      <c r="BO7" s="5">
        <f>SUM((BN7-BN3)/BN3)</f>
        <v>0.41304347826086957</v>
      </c>
      <c r="BP7" s="3">
        <f>(1+BO6)^(1/19)</f>
        <v>1.0140826159478955</v>
      </c>
      <c r="BQ7">
        <f t="shared" si="15"/>
        <v>5</v>
      </c>
      <c r="BR7">
        <v>54</v>
      </c>
      <c r="BS7" s="5">
        <f>SUM((BR7-BR3)/BR3)</f>
        <v>0.17391304347826086</v>
      </c>
      <c r="BT7" s="3">
        <f>(1+BS6)^(1/19)</f>
        <v>1.0064736176624247</v>
      </c>
      <c r="BU7">
        <f t="shared" si="16"/>
        <v>2</v>
      </c>
      <c r="BV7">
        <v>65</v>
      </c>
      <c r="BW7" s="5">
        <f>SUM((BV7-BV3)/BV3)</f>
        <v>0.41304347826086957</v>
      </c>
      <c r="BX7" s="3">
        <f>(1+BW6)^(1/19)</f>
        <v>1.0122748095597778</v>
      </c>
      <c r="BY7">
        <f t="shared" si="17"/>
        <v>7</v>
      </c>
      <c r="BZ7">
        <v>58</v>
      </c>
      <c r="CA7" s="5">
        <f>SUM((BZ7-BZ3)/BZ3)</f>
        <v>0.2608695652173913</v>
      </c>
      <c r="CB7" s="3">
        <f>(1+CA6)^(1/19)</f>
        <v>1.0094491953802405</v>
      </c>
      <c r="CC7">
        <f t="shared" si="18"/>
        <v>3</v>
      </c>
      <c r="CD7">
        <v>56</v>
      </c>
      <c r="CE7" s="5">
        <f>SUM((CD7-CD3)/CD3)</f>
        <v>1.1538461538461537</v>
      </c>
      <c r="CF7" s="3">
        <f>(1+CE6)^(1/19)</f>
        <v>1.0255619317171101</v>
      </c>
      <c r="CG7">
        <f t="shared" si="19"/>
        <v>14</v>
      </c>
      <c r="CH7">
        <v>44</v>
      </c>
      <c r="CI7" s="5">
        <f>SUM((CH7-CH3)/CH3)</f>
        <v>0.69230769230769229</v>
      </c>
      <c r="CJ7" s="3">
        <f>(1+CI6)^(1/19)</f>
        <v>1.0255619317171101</v>
      </c>
      <c r="CK7">
        <f t="shared" si="20"/>
        <v>2</v>
      </c>
      <c r="CL7">
        <v>43</v>
      </c>
      <c r="CM7" s="5">
        <f>SUM((CL7-CL3)/CL3)</f>
        <v>0.65384615384615385</v>
      </c>
      <c r="CN7" s="3">
        <f>(1+CM6)^(1/19)</f>
        <v>1.0229317662197195</v>
      </c>
      <c r="CO7">
        <f t="shared" si="21"/>
        <v>3</v>
      </c>
      <c r="CP7">
        <v>34</v>
      </c>
      <c r="CQ7" s="5">
        <f>SUM((CP7-CP3)/CP3)</f>
        <v>0.30769230769230771</v>
      </c>
      <c r="CR7" s="3">
        <f>(1+CQ6)^(1/19)</f>
        <v>1.0215696008151112</v>
      </c>
      <c r="CS7">
        <f t="shared" si="22"/>
        <v>-5</v>
      </c>
      <c r="CT7">
        <v>62</v>
      </c>
      <c r="CU7" s="5">
        <f>SUM((CT7-CT3)/CT3)</f>
        <v>0.34782608695652173</v>
      </c>
      <c r="CV7" s="3">
        <f>(1+CU6)^(1/19)</f>
        <v>1.008474796320562</v>
      </c>
      <c r="CW7">
        <f t="shared" si="23"/>
        <v>8</v>
      </c>
      <c r="CX7">
        <v>57</v>
      </c>
      <c r="CY7" s="5">
        <f>SUM((CX7-CX3)/CX3)</f>
        <v>0.2391304347826087</v>
      </c>
      <c r="CZ7" s="3">
        <f>(1+CY6)^(1/19)</f>
        <v>1.0094491953802405</v>
      </c>
      <c r="DA7">
        <f t="shared" si="24"/>
        <v>2</v>
      </c>
      <c r="DB7">
        <v>60</v>
      </c>
      <c r="DC7" s="5">
        <f>SUM((DB7-DB3)/DB3)</f>
        <v>0.30434782608695654</v>
      </c>
      <c r="DD7" s="3">
        <f>(1+DC6)^(1/19)</f>
        <v>1.0131859701383257</v>
      </c>
      <c r="DE7">
        <f t="shared" si="25"/>
        <v>1</v>
      </c>
      <c r="DF7">
        <v>57</v>
      </c>
      <c r="DG7" s="5">
        <f>SUM((DF7-DF3)/DF3)</f>
        <v>0.2391304347826087</v>
      </c>
      <c r="DH7" s="3">
        <f>(1+DG6)^(1/19)</f>
        <v>1.0064736176624247</v>
      </c>
      <c r="DI7">
        <f t="shared" si="26"/>
        <v>5</v>
      </c>
      <c r="DJ7">
        <v>35</v>
      </c>
      <c r="DK7" s="5">
        <f>SUM((DJ7-DJ3)/DJ3)</f>
        <v>0.34615384615384615</v>
      </c>
      <c r="DL7" s="3">
        <f>(1+DK6)^(1/19)</f>
        <v>1.0109883205724335</v>
      </c>
      <c r="DM7">
        <f t="shared" si="27"/>
        <v>3</v>
      </c>
      <c r="DN7">
        <v>43</v>
      </c>
      <c r="DO7" s="5">
        <f>SUM((DN7-DN3)/DN3)</f>
        <v>0.65384615384615385</v>
      </c>
      <c r="DP7" s="3">
        <f>(1+DO6)^(1/19)</f>
        <v>1.0268328228561789</v>
      </c>
      <c r="DQ7">
        <f t="shared" si="28"/>
        <v>0</v>
      </c>
      <c r="DR7">
        <v>34</v>
      </c>
      <c r="DS7" s="5">
        <f>SUM((DR7-DR3)/DR3)</f>
        <v>0.30769230769230771</v>
      </c>
      <c r="DT7" s="3">
        <f>(1+DS6)^(1/19)</f>
        <v>1.0093003857902738</v>
      </c>
      <c r="DU7">
        <f t="shared" si="29"/>
        <v>3</v>
      </c>
      <c r="DV7">
        <v>48</v>
      </c>
      <c r="DW7" s="5">
        <f>SUM((DV7-DV3)/DV3)</f>
        <v>0.84615384615384615</v>
      </c>
      <c r="DX7" s="3">
        <f>(1+DW6)^(1/19)</f>
        <v>1.029292725599191</v>
      </c>
      <c r="DY7">
        <f t="shared" si="30"/>
        <v>3</v>
      </c>
    </row>
    <row r="8" spans="1:129">
      <c r="A8" s="2">
        <v>41474</v>
      </c>
      <c r="B8">
        <v>64</v>
      </c>
      <c r="C8" s="5">
        <f>SUM((B8-B3)/B3)</f>
        <v>0.39130434782608697</v>
      </c>
      <c r="D8" s="3">
        <f>(1+C7)^(1/13)</f>
        <v>1.0219475707421111</v>
      </c>
      <c r="E8">
        <f t="shared" si="31"/>
        <v>3</v>
      </c>
      <c r="F8">
        <v>60</v>
      </c>
      <c r="G8" s="5">
        <f>SUM((F8-F3)/F3)</f>
        <v>0.30434782608695654</v>
      </c>
      <c r="H8" s="3">
        <f>(1+G7)^(1/13)</f>
        <v>1.0193303068989528</v>
      </c>
      <c r="I8">
        <f t="shared" si="0"/>
        <v>1</v>
      </c>
      <c r="J8">
        <v>65</v>
      </c>
      <c r="K8" s="5">
        <f>SUM((J8-J3)/J3)</f>
        <v>0.41304347826086957</v>
      </c>
      <c r="L8" s="3">
        <f>(1+K7)^(1/13)</f>
        <v>1.0269526620081619</v>
      </c>
      <c r="M8">
        <f t="shared" si="1"/>
        <v>0</v>
      </c>
      <c r="N8">
        <v>62</v>
      </c>
      <c r="O8" s="5">
        <f>SUM((N8-N3)/N3)</f>
        <v>0.34782608695652173</v>
      </c>
      <c r="P8" s="3">
        <f>(1+O7)^(1/13)</f>
        <v>1.0232266320296046</v>
      </c>
      <c r="Q8">
        <f t="shared" si="2"/>
        <v>0</v>
      </c>
      <c r="R8">
        <v>44</v>
      </c>
      <c r="S8" s="5">
        <f>SUM((R8-R3)/R3)</f>
        <v>0.69230769230769229</v>
      </c>
      <c r="T8" s="3">
        <f>(1+S7)^(1/13)</f>
        <v>1.043100346522017</v>
      </c>
      <c r="U8">
        <f t="shared" si="3"/>
        <v>-1</v>
      </c>
      <c r="V8">
        <v>43</v>
      </c>
      <c r="W8" s="5">
        <f>SUM((V8-V3)/V3)</f>
        <v>0.65384615384615385</v>
      </c>
      <c r="X8" s="3">
        <f>(1+W7)^(1/13)</f>
        <v>1.0448653924172786</v>
      </c>
      <c r="Y8">
        <f t="shared" si="4"/>
        <v>-3</v>
      </c>
      <c r="Z8">
        <v>40</v>
      </c>
      <c r="AA8" s="5">
        <f>SUM((Z8-Z3)/Z3)</f>
        <v>0.53846153846153844</v>
      </c>
      <c r="AB8" s="3">
        <f>(1+AA7)^(1/13)</f>
        <v>1.0356575915598654</v>
      </c>
      <c r="AC8">
        <f t="shared" si="5"/>
        <v>-1</v>
      </c>
      <c r="AD8">
        <v>41</v>
      </c>
      <c r="AE8" s="5">
        <f>SUM((AD8-AD3)/AD3)</f>
        <v>0.57692307692307687</v>
      </c>
      <c r="AF8" s="3">
        <f>(1+AE7)^(1/13)</f>
        <v>1.0356575915598654</v>
      </c>
      <c r="AG8">
        <f t="shared" si="6"/>
        <v>0</v>
      </c>
      <c r="AH8">
        <v>59</v>
      </c>
      <c r="AI8" s="5">
        <f>SUM((AH8-AH3)/AH3)</f>
        <v>0.28260869565217389</v>
      </c>
      <c r="AJ8" s="3">
        <f>(1+AI7)^(1/13)</f>
        <v>1.0152466227882488</v>
      </c>
      <c r="AK8">
        <f t="shared" si="7"/>
        <v>3</v>
      </c>
      <c r="AL8">
        <v>66</v>
      </c>
      <c r="AM8" s="5">
        <f>SUM((AL8-AL3)/AL3)</f>
        <v>0.43478260869565216</v>
      </c>
      <c r="AN8" s="3">
        <f>(1+AM7)^(1/13)</f>
        <v>1.0269526620081619</v>
      </c>
      <c r="AO8">
        <f t="shared" si="8"/>
        <v>1</v>
      </c>
      <c r="AP8">
        <v>68</v>
      </c>
      <c r="AQ8" s="5">
        <f>SUM((AP8-AP3)/AP3)</f>
        <v>0.47826086956521741</v>
      </c>
      <c r="AR8" s="3">
        <f>(1+AQ7)^(1/13)</f>
        <v>1.0232266320296046</v>
      </c>
      <c r="AS8">
        <f t="shared" si="9"/>
        <v>6</v>
      </c>
      <c r="AT8">
        <v>75</v>
      </c>
      <c r="AU8" s="5">
        <f>SUM((AT8-AT3)/AT3)</f>
        <v>0.63043478260869568</v>
      </c>
      <c r="AV8" s="3">
        <f>(1+AU7)^(1/13)</f>
        <v>1.0316811165307245</v>
      </c>
      <c r="AW8">
        <f t="shared" si="10"/>
        <v>6</v>
      </c>
      <c r="AX8">
        <v>45</v>
      </c>
      <c r="AY8" s="5">
        <f>SUM((AX8-AX3)/AX3)</f>
        <v>0.73076923076923073</v>
      </c>
      <c r="AZ8" s="3">
        <f>(1+AY7)^(1/13)</f>
        <v>1.043100346522017</v>
      </c>
      <c r="BA8">
        <f t="shared" si="11"/>
        <v>0</v>
      </c>
      <c r="BB8">
        <v>65</v>
      </c>
      <c r="BC8" s="5">
        <f>SUM((BB8-BB3)/BB3)</f>
        <v>1.5</v>
      </c>
      <c r="BD8" s="3">
        <f>(1+BC7)^(1/13)</f>
        <v>1.0730272961831269</v>
      </c>
      <c r="BE8">
        <f t="shared" si="12"/>
        <v>0</v>
      </c>
      <c r="BF8">
        <v>35</v>
      </c>
      <c r="BG8" s="5">
        <f>SUM((BF8-BF3)/BF3)</f>
        <v>0.34615384615384615</v>
      </c>
      <c r="BH8" s="3">
        <f>(1+BG7)^(1/13)</f>
        <v>1.0231289212997856</v>
      </c>
      <c r="BI8">
        <f t="shared" si="13"/>
        <v>0</v>
      </c>
      <c r="BJ8">
        <v>37</v>
      </c>
      <c r="BK8" s="5">
        <f>SUM((BJ8-BJ3)/BJ3)</f>
        <v>0.42307692307692307</v>
      </c>
      <c r="BL8" s="3">
        <f>(1+BK7)^(1/13)</f>
        <v>1.025348435954331</v>
      </c>
      <c r="BM8">
        <f t="shared" si="14"/>
        <v>1</v>
      </c>
      <c r="BN8">
        <v>69</v>
      </c>
      <c r="BO8" s="5">
        <f>SUM((BN8-BN3)/BN3)</f>
        <v>0.5</v>
      </c>
      <c r="BP8" s="3">
        <f>(1+BO7)^(1/13)</f>
        <v>1.0269526620081619</v>
      </c>
      <c r="BQ8">
        <f t="shared" si="15"/>
        <v>4</v>
      </c>
      <c r="BR8">
        <v>54</v>
      </c>
      <c r="BS8" s="5">
        <f>SUM((BR8-BR3)/BR3)</f>
        <v>0.17391304347826086</v>
      </c>
      <c r="BT8" s="3">
        <f>(1+BS7)^(1/13)</f>
        <v>1.0124104280945876</v>
      </c>
      <c r="BU8">
        <f t="shared" si="16"/>
        <v>0</v>
      </c>
      <c r="BV8">
        <v>62</v>
      </c>
      <c r="BW8" s="5">
        <f>SUM((BV8-BV3)/BV3)</f>
        <v>0.34782608695652173</v>
      </c>
      <c r="BX8" s="3">
        <f>(1+BW7)^(1/13)</f>
        <v>1.0269526620081619</v>
      </c>
      <c r="BY8">
        <f t="shared" si="17"/>
        <v>-3</v>
      </c>
      <c r="BZ8">
        <v>58</v>
      </c>
      <c r="CA8" s="5">
        <f>SUM((BZ8-BZ3)/BZ3)</f>
        <v>0.2608695652173913</v>
      </c>
      <c r="CB8" s="3">
        <f>(1+CA7)^(1/13)</f>
        <v>1.0179908128568422</v>
      </c>
      <c r="CC8">
        <f t="shared" si="18"/>
        <v>0</v>
      </c>
      <c r="CD8">
        <v>51</v>
      </c>
      <c r="CE8" s="5">
        <f>SUM((CD8-CD3)/CD3)</f>
        <v>0.96153846153846156</v>
      </c>
      <c r="CF8" s="3">
        <f>(1+CE7)^(1/13)</f>
        <v>1.0607960609199605</v>
      </c>
      <c r="CG8">
        <f t="shared" si="19"/>
        <v>-5</v>
      </c>
      <c r="CH8">
        <v>44</v>
      </c>
      <c r="CI8" s="5">
        <f>SUM((CH8-CH3)/CH3)</f>
        <v>0.69230769230769229</v>
      </c>
      <c r="CJ8" s="3">
        <f>(1+CI7)^(1/13)</f>
        <v>1.0412987162139418</v>
      </c>
      <c r="CK8">
        <f t="shared" si="20"/>
        <v>0</v>
      </c>
      <c r="CL8">
        <v>44</v>
      </c>
      <c r="CM8" s="5">
        <f>SUM((CL8-CL3)/CL3)</f>
        <v>0.69230769230769229</v>
      </c>
      <c r="CN8" s="3">
        <f>(1+CM7)^(1/13)</f>
        <v>1.0394588853548652</v>
      </c>
      <c r="CO8">
        <f t="shared" si="21"/>
        <v>1</v>
      </c>
      <c r="CP8">
        <v>34</v>
      </c>
      <c r="CQ8" s="5">
        <f>SUM((CP8-CP3)/CP3)</f>
        <v>0.30769230769230771</v>
      </c>
      <c r="CR8" s="3">
        <f>(1+CQ7)^(1/13)</f>
        <v>1.0208500792959991</v>
      </c>
      <c r="CS8">
        <f t="shared" si="22"/>
        <v>0</v>
      </c>
      <c r="CT8">
        <v>65</v>
      </c>
      <c r="CU8" s="5">
        <f>SUM((CT8-CT3)/CT3)</f>
        <v>0.41304347826086957</v>
      </c>
      <c r="CV8" s="3">
        <f>(1+CU7)^(1/13)</f>
        <v>1.0232266320296046</v>
      </c>
      <c r="CW8">
        <f t="shared" si="23"/>
        <v>3</v>
      </c>
      <c r="CX8">
        <v>58</v>
      </c>
      <c r="CY8" s="5">
        <f>SUM((CX8-CX3)/CX3)</f>
        <v>0.2608695652173913</v>
      </c>
      <c r="CZ8" s="3">
        <f>(1+CY7)^(1/13)</f>
        <v>1.0166298284940372</v>
      </c>
      <c r="DA8">
        <f t="shared" si="24"/>
        <v>1</v>
      </c>
      <c r="DB8">
        <v>61</v>
      </c>
      <c r="DC8" s="5">
        <f>SUM((DB8-DB3)/DB3)</f>
        <v>0.32608695652173914</v>
      </c>
      <c r="DD8" s="3">
        <f>(1+DC7)^(1/13)</f>
        <v>1.0206490057025743</v>
      </c>
      <c r="DE8">
        <f t="shared" si="25"/>
        <v>1</v>
      </c>
      <c r="DF8">
        <v>62</v>
      </c>
      <c r="DG8" s="5">
        <f>SUM((DF8-DF3)/DF3)</f>
        <v>0.34782608695652173</v>
      </c>
      <c r="DH8" s="3">
        <f>(1+DG7)^(1/13)</f>
        <v>1.0166298284940372</v>
      </c>
      <c r="DI8">
        <f t="shared" si="26"/>
        <v>5</v>
      </c>
      <c r="DJ8">
        <v>40</v>
      </c>
      <c r="DK8" s="5">
        <f>SUM((DJ8-DJ3)/DJ3)</f>
        <v>0.53846153846153844</v>
      </c>
      <c r="DL8" s="3">
        <f>(1+DK7)^(1/13)</f>
        <v>1.0231289212997856</v>
      </c>
      <c r="DM8">
        <f t="shared" si="27"/>
        <v>5</v>
      </c>
      <c r="DN8">
        <v>44</v>
      </c>
      <c r="DO8" s="5">
        <f>SUM((DN8-DN3)/DN3)</f>
        <v>0.69230769230769229</v>
      </c>
      <c r="DP8" s="3">
        <f>(1+DO7)^(1/13)</f>
        <v>1.0394588853548652</v>
      </c>
      <c r="DQ8">
        <f t="shared" si="28"/>
        <v>1</v>
      </c>
      <c r="DR8">
        <v>36</v>
      </c>
      <c r="DS8" s="5">
        <f>SUM((DR8-DR3)/DR3)</f>
        <v>0.38461538461538464</v>
      </c>
      <c r="DT8" s="3">
        <f>(1+DS7)^(1/13)</f>
        <v>1.0208500792959991</v>
      </c>
      <c r="DU8">
        <f t="shared" si="29"/>
        <v>2</v>
      </c>
      <c r="DV8">
        <v>48</v>
      </c>
      <c r="DW8" s="5">
        <f>SUM((DV8-DV3)/DV3)</f>
        <v>0.84615384615384615</v>
      </c>
      <c r="DX8" s="3">
        <f>(1+DW7)^(1/13)</f>
        <v>1.048291695456204</v>
      </c>
      <c r="DY8">
        <f t="shared" si="30"/>
        <v>0</v>
      </c>
    </row>
    <row r="9" spans="1:129">
      <c r="A9" s="2">
        <v>41483</v>
      </c>
      <c r="B9">
        <v>66</v>
      </c>
      <c r="C9" s="5">
        <f>SUM((B9-B7)/B7)</f>
        <v>8.1967213114754092E-2</v>
      </c>
      <c r="D9" s="3">
        <f>(1+C8)^(1/9)</f>
        <v>1.0373750382033293</v>
      </c>
      <c r="E9">
        <f t="shared" si="31"/>
        <v>2</v>
      </c>
      <c r="F9">
        <v>62</v>
      </c>
      <c r="G9" s="5">
        <f>SUM((F9-F7)/F7)</f>
        <v>5.0847457627118647E-2</v>
      </c>
      <c r="H9" s="3">
        <f>(1+G8)^(1/9)</f>
        <v>1.0299626855565762</v>
      </c>
      <c r="I9">
        <f t="shared" si="0"/>
        <v>2</v>
      </c>
      <c r="J9">
        <v>65</v>
      </c>
      <c r="K9" s="5">
        <f>SUM((J9-J7)/J7)</f>
        <v>0</v>
      </c>
      <c r="L9" s="3">
        <f>(1+K8)^(1/9)</f>
        <v>1.0391636512715958</v>
      </c>
      <c r="M9">
        <f t="shared" si="1"/>
        <v>0</v>
      </c>
      <c r="N9">
        <v>62</v>
      </c>
      <c r="O9" s="5">
        <f>SUM((N9-N7)/N7)</f>
        <v>0</v>
      </c>
      <c r="P9" s="3">
        <f>(1+O8)^(1/9)</f>
        <v>1.0337220066994242</v>
      </c>
      <c r="Q9">
        <f t="shared" si="2"/>
        <v>0</v>
      </c>
      <c r="R9">
        <v>42</v>
      </c>
      <c r="S9" s="5">
        <f>SUM((R9-R7)/R7)</f>
        <v>-6.6666666666666666E-2</v>
      </c>
      <c r="T9" s="3">
        <f>(1+S8)^(1/9)</f>
        <v>1.0601970514409638</v>
      </c>
      <c r="U9">
        <f t="shared" si="3"/>
        <v>-2</v>
      </c>
      <c r="V9">
        <v>40</v>
      </c>
      <c r="W9" s="5">
        <f>SUM((V9-V7)/V7)</f>
        <v>-0.13043478260869565</v>
      </c>
      <c r="X9" s="3">
        <f>(1+W8)^(1/9)</f>
        <v>1.0574923496293944</v>
      </c>
      <c r="Y9">
        <f t="shared" si="4"/>
        <v>-3</v>
      </c>
      <c r="Z9">
        <v>38</v>
      </c>
      <c r="AA9" s="5">
        <f>SUM((Z9-Z7)/Z7)</f>
        <v>-7.3170731707317069E-2</v>
      </c>
      <c r="AB9" s="3">
        <f>(1+AA8)^(1/9)</f>
        <v>1.0490287839484445</v>
      </c>
      <c r="AC9">
        <f t="shared" si="5"/>
        <v>-2</v>
      </c>
      <c r="AD9">
        <v>42</v>
      </c>
      <c r="AE9" s="5">
        <f>SUM((AD9-AD7)/AD7)</f>
        <v>2.4390243902439025E-2</v>
      </c>
      <c r="AF9" s="3">
        <f>(1+AE8)^(1/9)</f>
        <v>1.0519108759793363</v>
      </c>
      <c r="AG9">
        <f t="shared" si="6"/>
        <v>1</v>
      </c>
      <c r="AH9">
        <v>64</v>
      </c>
      <c r="AI9" s="5">
        <f>SUM((AH9-AH7)/AH7)</f>
        <v>0.14285714285714285</v>
      </c>
      <c r="AJ9" s="3">
        <f>(1+AI8)^(1/9)</f>
        <v>1.0280410687486872</v>
      </c>
      <c r="AK9">
        <f t="shared" si="7"/>
        <v>5</v>
      </c>
      <c r="AL9">
        <v>64.5</v>
      </c>
      <c r="AM9" s="5">
        <f>SUM((AL9-AL7)/AL7)</f>
        <v>-7.6923076923076927E-3</v>
      </c>
      <c r="AN9" s="3">
        <f>(1+AM8)^(1/9)</f>
        <v>1.0409279697848253</v>
      </c>
      <c r="AO9">
        <f t="shared" si="8"/>
        <v>-1.5</v>
      </c>
      <c r="AP9">
        <v>70</v>
      </c>
      <c r="AQ9" s="5">
        <f>SUM((AP9-AP7)/AP7)</f>
        <v>0.12903225806451613</v>
      </c>
      <c r="AR9" s="3">
        <f>(1+AQ8)^(1/9)</f>
        <v>1.0443864563203937</v>
      </c>
      <c r="AS9">
        <f t="shared" si="9"/>
        <v>2</v>
      </c>
      <c r="AT9">
        <v>78</v>
      </c>
      <c r="AU9" s="5">
        <f>SUM((AT9-AT7)/AT7)</f>
        <v>0.13043478260869565</v>
      </c>
      <c r="AV9" s="3">
        <f>(1+AU8)^(1/9)</f>
        <v>1.0558185067385144</v>
      </c>
      <c r="AW9">
        <f t="shared" si="10"/>
        <v>3</v>
      </c>
      <c r="AX9">
        <v>45</v>
      </c>
      <c r="AY9" s="5">
        <f>SUM((AX9-AX7)/AX7)</f>
        <v>0</v>
      </c>
      <c r="AZ9" s="3">
        <f>(1+AY8)^(1/9)</f>
        <v>1.0628476543771774</v>
      </c>
      <c r="BA9">
        <f t="shared" si="11"/>
        <v>0</v>
      </c>
      <c r="BB9">
        <v>63</v>
      </c>
      <c r="BC9" s="5">
        <f>SUM((BB9-BB7)/BB7)</f>
        <v>-3.0769230769230771E-2</v>
      </c>
      <c r="BD9" s="3">
        <f>(1+BC8)^(1/9)</f>
        <v>1.1071731788899111</v>
      </c>
      <c r="BE9">
        <f t="shared" si="12"/>
        <v>-2</v>
      </c>
      <c r="BF9">
        <v>37</v>
      </c>
      <c r="BG9" s="5">
        <f>SUM((BF9-BF7)/BF7)</f>
        <v>5.7142857142857141E-2</v>
      </c>
      <c r="BH9" s="3">
        <f>(1+BG8)^(1/9)</f>
        <v>1.0335794243355871</v>
      </c>
      <c r="BI9">
        <f t="shared" si="13"/>
        <v>2</v>
      </c>
      <c r="BJ9">
        <v>39</v>
      </c>
      <c r="BK9" s="5">
        <f>SUM((BJ9-BJ7)/BJ7)</f>
        <v>8.3333333333333329E-2</v>
      </c>
      <c r="BL9" s="3">
        <f>(1+BK8)^(1/9)</f>
        <v>1.0399809284518626</v>
      </c>
      <c r="BM9">
        <f t="shared" si="14"/>
        <v>2</v>
      </c>
      <c r="BN9">
        <v>69</v>
      </c>
      <c r="BO9" s="5">
        <f>SUM((BN9-BN7)/BN7)</f>
        <v>6.1538461538461542E-2</v>
      </c>
      <c r="BP9" s="3">
        <f>(1+BO8)^(1/9)</f>
        <v>1.0460819186432146</v>
      </c>
      <c r="BQ9">
        <f t="shared" si="15"/>
        <v>0</v>
      </c>
      <c r="BR9">
        <v>56</v>
      </c>
      <c r="BS9" s="5">
        <f>SUM((BR9-BR7)/BR7)</f>
        <v>3.7037037037037035E-2</v>
      </c>
      <c r="BT9" s="3">
        <f>(1+BS8)^(1/9)</f>
        <v>1.0179754989487109</v>
      </c>
      <c r="BU9">
        <f t="shared" si="16"/>
        <v>2</v>
      </c>
      <c r="BV9">
        <v>59</v>
      </c>
      <c r="BW9" s="5">
        <f>SUM((BV9-BV7)/BV7)</f>
        <v>-9.2307692307692313E-2</v>
      </c>
      <c r="BX9" s="3">
        <f>(1+BW8)^(1/9)</f>
        <v>1.0337220066994242</v>
      </c>
      <c r="BY9">
        <f t="shared" si="17"/>
        <v>-3</v>
      </c>
      <c r="BZ9">
        <v>59</v>
      </c>
      <c r="CA9" s="5">
        <f>SUM((BZ9-BZ7)/BZ7)</f>
        <v>1.7241379310344827E-2</v>
      </c>
      <c r="CB9" s="3">
        <f>(1+CA8)^(1/9)</f>
        <v>1.0260902798102125</v>
      </c>
      <c r="CC9">
        <f t="shared" si="18"/>
        <v>1</v>
      </c>
      <c r="CD9">
        <v>51</v>
      </c>
      <c r="CE9" s="5">
        <f>SUM((CD9-CD7)/CD7)</f>
        <v>-8.9285714285714288E-2</v>
      </c>
      <c r="CF9" s="3">
        <f>(1+CE8)^(1/9)</f>
        <v>1.0777319517780228</v>
      </c>
      <c r="CG9">
        <f t="shared" si="19"/>
        <v>0</v>
      </c>
      <c r="CH9">
        <v>45</v>
      </c>
      <c r="CI9" s="5">
        <f>SUM((CH9-CH7)/CH7)</f>
        <v>2.2727272727272728E-2</v>
      </c>
      <c r="CJ9" s="3">
        <f>(1+CI8)^(1/9)</f>
        <v>1.0601970514409638</v>
      </c>
      <c r="CK9">
        <f t="shared" si="20"/>
        <v>1</v>
      </c>
      <c r="CL9">
        <v>45</v>
      </c>
      <c r="CM9" s="5">
        <f>SUM((CL9-CL7)/CL7)</f>
        <v>4.6511627906976744E-2</v>
      </c>
      <c r="CN9" s="3">
        <f>(1+CM8)^(1/9)</f>
        <v>1.0601970514409638</v>
      </c>
      <c r="CO9">
        <f t="shared" si="21"/>
        <v>1</v>
      </c>
      <c r="CP9">
        <v>34</v>
      </c>
      <c r="CQ9" s="5">
        <f>SUM((CP9-CP7)/CP7)</f>
        <v>0</v>
      </c>
      <c r="CR9" s="3">
        <f>(1+CQ8)^(1/9)</f>
        <v>1.0302557883572434</v>
      </c>
      <c r="CS9">
        <f t="shared" si="22"/>
        <v>0</v>
      </c>
      <c r="CT9">
        <v>70</v>
      </c>
      <c r="CU9" s="5">
        <f>SUM((CT9-CT7)/CT7)</f>
        <v>0.12903225806451613</v>
      </c>
      <c r="CV9" s="3">
        <f>(1+CU8)^(1/9)</f>
        <v>1.0391636512715958</v>
      </c>
      <c r="CW9">
        <f t="shared" si="23"/>
        <v>5</v>
      </c>
      <c r="CX9">
        <v>58</v>
      </c>
      <c r="CY9" s="5">
        <f>SUM((CX9-CX7)/CX7)</f>
        <v>1.7543859649122806E-2</v>
      </c>
      <c r="CZ9" s="3">
        <f>(1+CY8)^(1/9)</f>
        <v>1.0260902798102125</v>
      </c>
      <c r="DA9">
        <f t="shared" si="24"/>
        <v>0</v>
      </c>
      <c r="DB9">
        <v>64</v>
      </c>
      <c r="DC9" s="5">
        <f>SUM((DB9-DB7)/DB7)</f>
        <v>6.6666666666666666E-2</v>
      </c>
      <c r="DD9" s="3">
        <f>(1+DC8)^(1/9)</f>
        <v>1.0318560419307814</v>
      </c>
      <c r="DE9">
        <f t="shared" si="25"/>
        <v>3</v>
      </c>
      <c r="DF9">
        <v>64</v>
      </c>
      <c r="DG9" s="5">
        <f>SUM((DF9-DF7)/DF7)</f>
        <v>0.12280701754385964</v>
      </c>
      <c r="DH9" s="3">
        <f>(1+DG8)^(1/9)</f>
        <v>1.0337220066994242</v>
      </c>
      <c r="DI9">
        <f t="shared" si="26"/>
        <v>2</v>
      </c>
      <c r="DJ9">
        <v>49</v>
      </c>
      <c r="DK9" s="5">
        <f>SUM((DJ9-DJ7)/DJ7)</f>
        <v>0.4</v>
      </c>
      <c r="DL9" s="3">
        <f>(1+DK8)^(1/9)</f>
        <v>1.0490287839484445</v>
      </c>
      <c r="DM9">
        <f t="shared" si="27"/>
        <v>9</v>
      </c>
      <c r="DN9">
        <v>45</v>
      </c>
      <c r="DO9" s="5">
        <f>SUM((DN9-DN7)/DN7)</f>
        <v>4.6511627906976744E-2</v>
      </c>
      <c r="DP9" s="3">
        <f>(1+DO8)^(1/9)</f>
        <v>1.0601970514409638</v>
      </c>
      <c r="DQ9">
        <f t="shared" si="28"/>
        <v>1</v>
      </c>
      <c r="DR9">
        <v>46</v>
      </c>
      <c r="DS9" s="5">
        <f>SUM((DR9-DR7)/DR7)</f>
        <v>0.35294117647058826</v>
      </c>
      <c r="DT9" s="3">
        <f>(1+DS8)^(1/9)</f>
        <v>1.0368196971858337</v>
      </c>
      <c r="DU9">
        <f t="shared" si="29"/>
        <v>10</v>
      </c>
      <c r="DV9">
        <v>35</v>
      </c>
      <c r="DW9" s="5">
        <f>SUM((DV9-DV7)/DV7)</f>
        <v>-0.27083333333333331</v>
      </c>
      <c r="DX9" s="3">
        <f>(1+DW8)^(1/9)</f>
        <v>1.0704966709235981</v>
      </c>
      <c r="DY9">
        <f t="shared" si="30"/>
        <v>-13</v>
      </c>
    </row>
    <row r="10" spans="1:129">
      <c r="A10" s="2">
        <v>41499</v>
      </c>
      <c r="B10">
        <v>65</v>
      </c>
      <c r="C10" s="5">
        <f>SUM((B10-B3)/B3)</f>
        <v>0.41304347826086957</v>
      </c>
      <c r="D10" s="3">
        <f>(1+C9)^(1/16)</f>
        <v>1.0049359467128469</v>
      </c>
      <c r="E10">
        <f t="shared" si="31"/>
        <v>-1</v>
      </c>
      <c r="F10">
        <v>57</v>
      </c>
      <c r="G10" s="5">
        <f>SUM((F10-F3)/F3)</f>
        <v>0.2391304347826087</v>
      </c>
      <c r="H10" s="3">
        <f>(1+G9)^(1/16)</f>
        <v>1.0031046181966723</v>
      </c>
      <c r="I10">
        <f t="shared" si="0"/>
        <v>-5</v>
      </c>
      <c r="J10">
        <v>62</v>
      </c>
      <c r="K10" s="5">
        <f>SUM((J10-J3)/J3)</f>
        <v>0.34782608695652173</v>
      </c>
      <c r="L10" s="3">
        <f>(1+K9)^(1/16)</f>
        <v>1</v>
      </c>
      <c r="M10">
        <f t="shared" si="1"/>
        <v>-3</v>
      </c>
      <c r="N10">
        <v>65</v>
      </c>
      <c r="O10" s="5">
        <f>SUM((N10-N3)/N3)</f>
        <v>0.41304347826086957</v>
      </c>
      <c r="P10" s="3">
        <f>(1+O9)^(1/16)</f>
        <v>1</v>
      </c>
      <c r="Q10">
        <f t="shared" si="2"/>
        <v>3</v>
      </c>
      <c r="R10">
        <v>42</v>
      </c>
      <c r="S10" s="5">
        <f>SUM((R10-R3)/R3)</f>
        <v>0.61538461538461542</v>
      </c>
      <c r="T10" s="3">
        <f>(1+S9)^(1/16)</f>
        <v>0.99569722909040281</v>
      </c>
      <c r="U10">
        <f t="shared" si="3"/>
        <v>0</v>
      </c>
      <c r="V10">
        <v>39</v>
      </c>
      <c r="W10" s="5">
        <f>SUM((V10-V3)/V3)</f>
        <v>0.5</v>
      </c>
      <c r="X10" s="3">
        <f>(1+W9)^(1/16)</f>
        <v>0.99130291893159517</v>
      </c>
      <c r="Y10">
        <f t="shared" si="4"/>
        <v>-1</v>
      </c>
      <c r="Z10">
        <v>38</v>
      </c>
      <c r="AA10" s="5">
        <f>SUM((Z10-Z3)/Z3)</f>
        <v>0.46153846153846156</v>
      </c>
      <c r="AB10" s="3">
        <f>(1+AA9)^(1/16)</f>
        <v>0.99526214004953284</v>
      </c>
      <c r="AC10">
        <f t="shared" si="5"/>
        <v>0</v>
      </c>
      <c r="AD10">
        <v>43</v>
      </c>
      <c r="AE10" s="5">
        <f>SUM((AD10-AD3)/AD3)</f>
        <v>0.65384615384615385</v>
      </c>
      <c r="AF10" s="3">
        <f>(1+AE9)^(1/16)</f>
        <v>1.0015072317073399</v>
      </c>
      <c r="AG10">
        <f t="shared" si="6"/>
        <v>1</v>
      </c>
      <c r="AH10">
        <v>62</v>
      </c>
      <c r="AI10" s="5">
        <f>SUM((AH10-AH3)/AH3)</f>
        <v>0.34782608695652173</v>
      </c>
      <c r="AJ10" s="3">
        <f>(1+AI9)^(1/16)</f>
        <v>1.0083806345772974</v>
      </c>
      <c r="AK10">
        <f t="shared" si="7"/>
        <v>-2</v>
      </c>
      <c r="AL10">
        <v>56</v>
      </c>
      <c r="AM10" s="5">
        <f>SUM((AL10-AL3)/AL3)</f>
        <v>0.21739130434782608</v>
      </c>
      <c r="AN10" s="3">
        <f>(1+AM9)^(1/16)</f>
        <v>0.99951748856523215</v>
      </c>
      <c r="AO10">
        <f t="shared" si="8"/>
        <v>-8.5</v>
      </c>
      <c r="AP10">
        <v>68</v>
      </c>
      <c r="AQ10" s="5">
        <f>SUM((AP10-AP3)/AP3)</f>
        <v>0.47826086956521741</v>
      </c>
      <c r="AR10" s="3">
        <f>(1+AQ9)^(1/16)</f>
        <v>1.0076138929515319</v>
      </c>
      <c r="AS10">
        <f t="shared" si="9"/>
        <v>-2</v>
      </c>
      <c r="AT10">
        <v>65</v>
      </c>
      <c r="AU10" s="5">
        <f>SUM((AT10-AT3)/AT3)</f>
        <v>0.41304347826086957</v>
      </c>
      <c r="AV10" s="3">
        <f>(1+AU9)^(1/16)</f>
        <v>1.0076920783266523</v>
      </c>
      <c r="AW10">
        <f t="shared" si="10"/>
        <v>-13</v>
      </c>
      <c r="AX10">
        <v>38</v>
      </c>
      <c r="AY10" s="5">
        <f>SUM((AX10-AX3)/AX3)</f>
        <v>0.46153846153846156</v>
      </c>
      <c r="AZ10" s="3">
        <f>(1+AY9)^(1/16)</f>
        <v>1</v>
      </c>
      <c r="BA10">
        <f t="shared" si="11"/>
        <v>-7</v>
      </c>
      <c r="BB10">
        <v>42</v>
      </c>
      <c r="BC10" s="5">
        <f>SUM((BB10-BB3)/BB3)</f>
        <v>0.61538461538461542</v>
      </c>
      <c r="BD10" s="3">
        <f>(1+BC9)^(1/16)</f>
        <v>0.99804862244866488</v>
      </c>
      <c r="BE10">
        <f t="shared" si="12"/>
        <v>-21</v>
      </c>
      <c r="BF10">
        <v>0</v>
      </c>
      <c r="BG10" s="5">
        <f>SUM((BF10-BF3)/BF3)</f>
        <v>-1</v>
      </c>
      <c r="BH10" s="3">
        <f>(1+BG9)^(1/16)</f>
        <v>1.0034791539519941</v>
      </c>
      <c r="BI10">
        <f t="shared" si="13"/>
        <v>-37</v>
      </c>
      <c r="BJ10">
        <v>36</v>
      </c>
      <c r="BK10" s="5">
        <f>SUM((BJ10-BJ3)/BJ3)</f>
        <v>0.38461538461538464</v>
      </c>
      <c r="BL10" s="3">
        <f>(1+BK9)^(1/16)</f>
        <v>1.0050152034721465</v>
      </c>
      <c r="BM10">
        <f t="shared" si="14"/>
        <v>-3</v>
      </c>
      <c r="BN10">
        <v>66</v>
      </c>
      <c r="BO10" s="5">
        <f>SUM((BN10-BN3)/BN3)</f>
        <v>0.43478260869565216</v>
      </c>
      <c r="BP10" s="3">
        <f>(1+BO9)^(1/16)</f>
        <v>1.0037394264427961</v>
      </c>
      <c r="BQ10">
        <f t="shared" si="15"/>
        <v>-3</v>
      </c>
      <c r="BR10">
        <v>0</v>
      </c>
      <c r="BS10" s="5">
        <f>SUM((BR10-BR3)/BR3)</f>
        <v>-1</v>
      </c>
      <c r="BT10" s="3">
        <f>(1+BS9)^(1/16)</f>
        <v>1.0022755629329385</v>
      </c>
      <c r="BU10">
        <f t="shared" si="16"/>
        <v>-56</v>
      </c>
      <c r="BV10">
        <v>62</v>
      </c>
      <c r="BW10" s="5">
        <f>SUM((BV10-BV3)/BV3)</f>
        <v>0.34782608695652173</v>
      </c>
      <c r="BX10" s="3">
        <f>(1+BW9)^(1/16)</f>
        <v>0.99396516906225896</v>
      </c>
      <c r="BY10">
        <f t="shared" si="17"/>
        <v>3</v>
      </c>
      <c r="BZ10">
        <v>60</v>
      </c>
      <c r="CA10" s="5">
        <f>SUM((BZ10-BZ3)/BZ3)</f>
        <v>0.30434782608695654</v>
      </c>
      <c r="CB10" s="3">
        <f>(1+CA9)^(1/16)</f>
        <v>1.0010689730297786</v>
      </c>
      <c r="CC10">
        <f t="shared" si="18"/>
        <v>1</v>
      </c>
      <c r="CD10">
        <v>50</v>
      </c>
      <c r="CE10" s="5">
        <f>SUM((CD10-CD3)/CD3)</f>
        <v>0.92307692307692313</v>
      </c>
      <c r="CF10" s="3">
        <f>(1+CE9)^(1/16)</f>
        <v>0.99417167236062809</v>
      </c>
      <c r="CG10">
        <f t="shared" si="19"/>
        <v>-1</v>
      </c>
      <c r="CH10">
        <v>0</v>
      </c>
      <c r="CI10" s="5">
        <f>SUM((CH10-CH3)/CH3)</f>
        <v>-1</v>
      </c>
      <c r="CJ10" s="3">
        <f>(1+CI9)^(1/16)</f>
        <v>1.0014055403379802</v>
      </c>
      <c r="CK10">
        <f t="shared" si="20"/>
        <v>-45</v>
      </c>
      <c r="CL10">
        <v>42</v>
      </c>
      <c r="CM10" s="5">
        <f>SUM((CL10-CL3)/CL3)</f>
        <v>0.61538461538461542</v>
      </c>
      <c r="CN10" s="3">
        <f>(1+CM9)^(1/16)</f>
        <v>1.0028454389782506</v>
      </c>
      <c r="CO10">
        <f t="shared" si="21"/>
        <v>-3</v>
      </c>
      <c r="CP10">
        <v>0</v>
      </c>
      <c r="CQ10" s="5">
        <f>SUM((CP10-CP3)/CP3)</f>
        <v>-1</v>
      </c>
      <c r="CR10" s="3">
        <f>(1+CQ9)^(1/16)</f>
        <v>1</v>
      </c>
      <c r="CS10">
        <f t="shared" si="22"/>
        <v>-34</v>
      </c>
      <c r="CT10">
        <v>64</v>
      </c>
      <c r="CU10" s="5">
        <f>SUM((CT10-CT3)/CT3)</f>
        <v>0.39130434782608697</v>
      </c>
      <c r="CV10" s="3">
        <f>(1+CU9)^(1/16)</f>
        <v>1.0076138929515319</v>
      </c>
      <c r="CW10">
        <f t="shared" si="23"/>
        <v>-6</v>
      </c>
      <c r="CX10">
        <v>65</v>
      </c>
      <c r="CY10" s="5">
        <f>SUM((CX10-CX3)/CX3)</f>
        <v>0.41304347826086957</v>
      </c>
      <c r="CZ10" s="3">
        <f>(1+CY9)^(1/16)</f>
        <v>1.0010875749006221</v>
      </c>
      <c r="DA10">
        <f t="shared" si="24"/>
        <v>7</v>
      </c>
      <c r="DB10">
        <v>61</v>
      </c>
      <c r="DC10" s="5">
        <f>SUM((DB10-DB3)/DB3)</f>
        <v>0.32608695652173914</v>
      </c>
      <c r="DD10" s="3">
        <f>(1+DC9)^(1/16)</f>
        <v>1.0040418037170371</v>
      </c>
      <c r="DE10">
        <f t="shared" si="25"/>
        <v>-3</v>
      </c>
      <c r="DF10">
        <v>55</v>
      </c>
      <c r="DG10" s="5">
        <f>SUM((DF10-DF3)/DF3)</f>
        <v>0.19565217391304349</v>
      </c>
      <c r="DH10" s="3">
        <f>(1+DG9)^(1/16)</f>
        <v>1.0072657569187582</v>
      </c>
      <c r="DI10">
        <f t="shared" si="26"/>
        <v>-9</v>
      </c>
      <c r="DJ10">
        <v>45</v>
      </c>
      <c r="DK10" s="5">
        <f>SUM((DJ10-DJ3)/DJ3)</f>
        <v>0.73076923076923073</v>
      </c>
      <c r="DL10" s="3">
        <f>(1+DK9)^(1/16)</f>
        <v>1.0212521932355363</v>
      </c>
      <c r="DM10">
        <f t="shared" si="27"/>
        <v>-4</v>
      </c>
      <c r="DN10">
        <v>37</v>
      </c>
      <c r="DO10" s="5">
        <f>SUM((DN10-DN3)/DN3)</f>
        <v>0.42307692307692307</v>
      </c>
      <c r="DP10" s="3">
        <f>(1+DO9)^(1/16)</f>
        <v>1.0028454389782506</v>
      </c>
      <c r="DQ10">
        <f t="shared" si="28"/>
        <v>-8</v>
      </c>
      <c r="DR10">
        <v>46</v>
      </c>
      <c r="DS10" s="5">
        <f>SUM((DR10-DR3)/DR3)</f>
        <v>0.76923076923076927</v>
      </c>
      <c r="DT10" s="3">
        <f>(1+DS9)^(1/16)</f>
        <v>1.0190721480102671</v>
      </c>
      <c r="DU10">
        <f t="shared" si="29"/>
        <v>0</v>
      </c>
      <c r="DV10">
        <v>35</v>
      </c>
      <c r="DW10" s="5">
        <f>SUM((DV10-DV3)/DV3)</f>
        <v>0.34615384615384615</v>
      </c>
      <c r="DX10" s="3">
        <f>(1+DW9)^(1/16)</f>
        <v>0.98045276457675901</v>
      </c>
      <c r="DY10">
        <f t="shared" si="30"/>
        <v>0</v>
      </c>
    </row>
    <row r="11" spans="1:129">
      <c r="A11" s="2">
        <v>41514</v>
      </c>
      <c r="B11">
        <v>66</v>
      </c>
      <c r="C11" s="5">
        <f>SUM((B11-B3)/B3)</f>
        <v>0.43478260869565216</v>
      </c>
      <c r="D11" s="3">
        <f>(1+C10)^(1/46)</f>
        <v>1.0075445322832277</v>
      </c>
      <c r="E11">
        <f t="shared" si="31"/>
        <v>1</v>
      </c>
      <c r="F11">
        <v>62</v>
      </c>
      <c r="G11" s="5">
        <f>SUM((F11-F3)/F3)</f>
        <v>0.34782608695652173</v>
      </c>
      <c r="H11" s="3">
        <f>(1+G10)^(1/46)</f>
        <v>1.0046719639096979</v>
      </c>
      <c r="I11">
        <f t="shared" si="0"/>
        <v>5</v>
      </c>
      <c r="J11">
        <v>62</v>
      </c>
      <c r="K11" s="5">
        <f>SUM((J11-J3)/J3)</f>
        <v>0.34782608695652173</v>
      </c>
      <c r="L11" s="3">
        <f>(1+K10)^(1/46)</f>
        <v>1.0065100770422664</v>
      </c>
      <c r="M11">
        <f t="shared" si="1"/>
        <v>0</v>
      </c>
      <c r="N11">
        <v>62</v>
      </c>
      <c r="O11" s="5">
        <f>SUM((N11-N3)/N3)</f>
        <v>0.34782608695652173</v>
      </c>
      <c r="P11" s="3">
        <f>(1+O10)^(1/46)</f>
        <v>1.0075445322832277</v>
      </c>
      <c r="Q11">
        <f t="shared" si="2"/>
        <v>-3</v>
      </c>
      <c r="R11">
        <v>0</v>
      </c>
      <c r="S11" s="5">
        <f>SUM((R11-R3)/R3)</f>
        <v>-1</v>
      </c>
      <c r="T11" s="3">
        <f>(1+S10)^(1/46)</f>
        <v>1.0104800366412594</v>
      </c>
      <c r="U11">
        <f t="shared" si="3"/>
        <v>-42</v>
      </c>
      <c r="V11">
        <v>0</v>
      </c>
      <c r="W11" s="5">
        <f>SUM((V11-V3)/V3)</f>
        <v>-1</v>
      </c>
      <c r="X11" s="3">
        <f>(1+W10)^(1/46)</f>
        <v>1.008853420605917</v>
      </c>
      <c r="Y11">
        <f t="shared" si="4"/>
        <v>-39</v>
      </c>
      <c r="Z11">
        <v>0</v>
      </c>
      <c r="AA11" s="5">
        <f>SUM((Z11-Z3)/Z3)</f>
        <v>-1</v>
      </c>
      <c r="AB11" s="3">
        <f>(1+AA10)^(1/46)</f>
        <v>1.0082838975451685</v>
      </c>
      <c r="AC11">
        <f t="shared" si="5"/>
        <v>-38</v>
      </c>
      <c r="AD11">
        <v>42</v>
      </c>
      <c r="AE11" s="5">
        <f>SUM((AD11-AD3)/AD3)</f>
        <v>0.61538461538461542</v>
      </c>
      <c r="AF11" s="3">
        <f>(1+AE10)^(1/46)</f>
        <v>1.0109970623000006</v>
      </c>
      <c r="AG11">
        <f t="shared" si="6"/>
        <v>-1</v>
      </c>
      <c r="AH11">
        <v>62</v>
      </c>
      <c r="AI11" s="5">
        <f>SUM((AH11-AH3)/AH3)</f>
        <v>0.34782608695652173</v>
      </c>
      <c r="AJ11" s="3">
        <f>(1+AI10)^(1/46)</f>
        <v>1.0065100770422664</v>
      </c>
      <c r="AK11">
        <f t="shared" si="7"/>
        <v>0</v>
      </c>
      <c r="AL11">
        <v>52</v>
      </c>
      <c r="AM11" s="5">
        <f>SUM((AL11-AL3)/AL3)</f>
        <v>0.13043478260869565</v>
      </c>
      <c r="AN11" s="3">
        <f>(1+AM10)^(1/46)</f>
        <v>1.0042854672085806</v>
      </c>
      <c r="AO11">
        <f t="shared" si="8"/>
        <v>-4</v>
      </c>
      <c r="AP11">
        <v>66</v>
      </c>
      <c r="AQ11" s="5">
        <f>SUM((AP11-AP3)/AP3)</f>
        <v>0.43478260869565216</v>
      </c>
      <c r="AR11" s="3">
        <f>(1+AQ10)^(1/46)</f>
        <v>1.008533296434289</v>
      </c>
      <c r="AS11">
        <f t="shared" si="9"/>
        <v>-2</v>
      </c>
      <c r="AT11">
        <v>62</v>
      </c>
      <c r="AU11" s="5">
        <f>SUM((AT11-AT3)/AT3)</f>
        <v>0.34782608695652173</v>
      </c>
      <c r="AV11" s="3">
        <f>(1+AU10)^(1/46)</f>
        <v>1.0075445322832277</v>
      </c>
      <c r="AW11">
        <f t="shared" si="10"/>
        <v>-3</v>
      </c>
      <c r="AX11">
        <v>0</v>
      </c>
      <c r="AY11" s="5">
        <f>SUM((AX11-AX3)/AX3)</f>
        <v>-1</v>
      </c>
      <c r="AZ11" s="3">
        <f>(1+AY10)^(1/46)</f>
        <v>1.0082838975451685</v>
      </c>
      <c r="BA11">
        <f t="shared" si="11"/>
        <v>-38</v>
      </c>
      <c r="BB11">
        <v>0</v>
      </c>
      <c r="BC11" s="5">
        <f>SUM((BB11-BB3)/BB3)</f>
        <v>-1</v>
      </c>
      <c r="BD11" s="3">
        <f>(1+BC10)^(1/46)</f>
        <v>1.0104800366412594</v>
      </c>
      <c r="BE11">
        <f t="shared" si="12"/>
        <v>-42</v>
      </c>
      <c r="BF11">
        <v>0</v>
      </c>
      <c r="BG11" s="5">
        <f>SUM((BF11-BF3)/BF3)</f>
        <v>-1</v>
      </c>
      <c r="BH11" s="3">
        <f>(1+BG10)^(1/46)</f>
        <v>0</v>
      </c>
      <c r="BI11">
        <f t="shared" si="13"/>
        <v>0</v>
      </c>
      <c r="BJ11">
        <v>0</v>
      </c>
      <c r="BK11" s="5">
        <f>SUM((BJ11-BJ3)/BJ3)</f>
        <v>-1</v>
      </c>
      <c r="BL11" s="3">
        <f>(1+BK10)^(1/46)</f>
        <v>1.0070994826906157</v>
      </c>
      <c r="BM11">
        <f t="shared" si="14"/>
        <v>-36</v>
      </c>
      <c r="BN11">
        <v>72</v>
      </c>
      <c r="BO11" s="5">
        <f>SUM((BN11-BN3)/BN3)</f>
        <v>0.56521739130434778</v>
      </c>
      <c r="BP11" s="3">
        <f>(1+BO10)^(1/46)</f>
        <v>1.0078789933943968</v>
      </c>
      <c r="BQ11">
        <f t="shared" si="15"/>
        <v>6</v>
      </c>
      <c r="BR11">
        <v>0</v>
      </c>
      <c r="BS11" s="5">
        <f>SUM((BR11-BR3)/BR3)</f>
        <v>-1</v>
      </c>
      <c r="BT11" s="3">
        <f>(1+BS10)^(1/46)</f>
        <v>0</v>
      </c>
      <c r="BU11">
        <f t="shared" si="16"/>
        <v>0</v>
      </c>
      <c r="BV11">
        <v>63</v>
      </c>
      <c r="BW11" s="5">
        <f>SUM((BV11-BV3)/BV3)</f>
        <v>0.36956521739130432</v>
      </c>
      <c r="BX11" s="3">
        <f>(1+BW10)^(1/46)</f>
        <v>1.0065100770422664</v>
      </c>
      <c r="BY11">
        <f t="shared" si="17"/>
        <v>1</v>
      </c>
      <c r="BZ11">
        <v>57</v>
      </c>
      <c r="CA11" s="5">
        <f>SUM((BZ11-BZ3)/BZ3)</f>
        <v>0.2391304347826087</v>
      </c>
      <c r="CB11" s="3">
        <f>(1+CA10)^(1/46)</f>
        <v>1.0057928699302718</v>
      </c>
      <c r="CC11">
        <f t="shared" si="18"/>
        <v>-3</v>
      </c>
      <c r="CD11">
        <v>48</v>
      </c>
      <c r="CE11" s="5">
        <f>SUM((CD11-CD3)/CD3)</f>
        <v>0.84615384615384615</v>
      </c>
      <c r="CF11" s="3">
        <f>(1+CE10)^(1/46)</f>
        <v>1.0143173176669218</v>
      </c>
      <c r="CG11">
        <f t="shared" si="19"/>
        <v>-2</v>
      </c>
      <c r="CH11">
        <v>0</v>
      </c>
      <c r="CI11" s="5">
        <f>SUM((CH11-CH3)/CH3)</f>
        <v>-1</v>
      </c>
      <c r="CJ11" s="3">
        <f>(1+CI10)^(1/46)</f>
        <v>0</v>
      </c>
      <c r="CK11">
        <f t="shared" si="20"/>
        <v>0</v>
      </c>
      <c r="CL11">
        <v>0</v>
      </c>
      <c r="CM11" s="5">
        <f>SUM((CL11-CL3)/CL3)</f>
        <v>-1</v>
      </c>
      <c r="CN11" s="3">
        <f>(1+CM10)^(1/46)</f>
        <v>1.0104800366412594</v>
      </c>
      <c r="CO11">
        <f t="shared" si="21"/>
        <v>-42</v>
      </c>
      <c r="CP11">
        <v>0</v>
      </c>
      <c r="CQ11" s="5">
        <f>SUM((CP11-CP3)/CP3)</f>
        <v>-1</v>
      </c>
      <c r="CR11" s="3">
        <f>(1+CQ10)^(1/46)</f>
        <v>0</v>
      </c>
      <c r="CS11">
        <f t="shared" si="22"/>
        <v>0</v>
      </c>
      <c r="CT11">
        <v>70</v>
      </c>
      <c r="CU11" s="5">
        <f>SUM((CT11-CT3)/CT3)</f>
        <v>0.52173913043478259</v>
      </c>
      <c r="CV11" s="3">
        <f>(1+CU10)^(1/46)</f>
        <v>1.0072049991064647</v>
      </c>
      <c r="CW11">
        <f t="shared" si="23"/>
        <v>6</v>
      </c>
      <c r="CX11">
        <v>55</v>
      </c>
      <c r="CY11" s="5">
        <f>SUM((CX11-CX3)/CX3)</f>
        <v>0.19565217391304349</v>
      </c>
      <c r="CZ11" s="3">
        <f>(1+CY10)^(1/46)</f>
        <v>1.0075445322832277</v>
      </c>
      <c r="DA11">
        <f t="shared" si="24"/>
        <v>-10</v>
      </c>
      <c r="DB11">
        <v>73</v>
      </c>
      <c r="DC11" s="5">
        <f>SUM((DB11-DB3)/DB3)</f>
        <v>0.58695652173913049</v>
      </c>
      <c r="DD11" s="3">
        <f>(1+DC10)^(1/46)</f>
        <v>1.0061543490904377</v>
      </c>
      <c r="DE11">
        <f t="shared" si="25"/>
        <v>12</v>
      </c>
      <c r="DF11">
        <v>67</v>
      </c>
      <c r="DG11" s="5">
        <f>SUM((DF11-DF3)/DF3)</f>
        <v>0.45652173913043476</v>
      </c>
      <c r="DH11" s="3">
        <f>(1+DG10)^(1/46)</f>
        <v>1.0038921589570071</v>
      </c>
      <c r="DI11">
        <f t="shared" si="26"/>
        <v>12</v>
      </c>
      <c r="DJ11">
        <v>48</v>
      </c>
      <c r="DK11" s="5">
        <f>SUM((DJ11-DJ3)/DJ3)</f>
        <v>0.84615384615384615</v>
      </c>
      <c r="DL11" s="3">
        <f>(1+DK10)^(1/46)</f>
        <v>1.0119967372280771</v>
      </c>
      <c r="DM11">
        <f t="shared" si="27"/>
        <v>3</v>
      </c>
      <c r="DN11">
        <v>0</v>
      </c>
      <c r="DO11" s="5">
        <f>SUM((DN11-DN3)/DN3)</f>
        <v>-1</v>
      </c>
      <c r="DP11" s="3">
        <f>(1+DO10)^(1/46)</f>
        <v>1.0076995199105552</v>
      </c>
      <c r="DQ11">
        <f t="shared" si="28"/>
        <v>-37</v>
      </c>
      <c r="DR11">
        <v>46</v>
      </c>
      <c r="DS11" s="5">
        <f>SUM((DR11-DR3)/DR3)</f>
        <v>0.76923076923076927</v>
      </c>
      <c r="DT11" s="3">
        <f>(1+DS10)^(1/46)</f>
        <v>1.0124803871522567</v>
      </c>
      <c r="DU11">
        <f t="shared" si="29"/>
        <v>0</v>
      </c>
      <c r="DV11">
        <v>35</v>
      </c>
      <c r="DW11" s="5">
        <f>SUM((DV11-DV3)/DV3)</f>
        <v>0.34615384615384615</v>
      </c>
      <c r="DX11" s="3">
        <f>(1+DW10)^(1/46)</f>
        <v>1.0064829133409627</v>
      </c>
      <c r="DY11">
        <f t="shared" si="30"/>
        <v>0</v>
      </c>
    </row>
    <row r="12" spans="1:129">
      <c r="A12" s="2">
        <v>42282</v>
      </c>
      <c r="B12">
        <v>71</v>
      </c>
      <c r="C12" s="5">
        <f>SUM((B12-B11)/B11)</f>
        <v>7.575757575757576E-2</v>
      </c>
      <c r="D12" s="3">
        <f>(1+C11)^(1/13)</f>
        <v>1.0281594452087859</v>
      </c>
      <c r="E12">
        <f t="shared" si="31"/>
        <v>5</v>
      </c>
      <c r="F12">
        <v>70</v>
      </c>
      <c r="G12" s="5">
        <f>SUM((F12-F11)/F11)</f>
        <v>0.12903225806451613</v>
      </c>
      <c r="H12" s="3">
        <f>(1+G11)^(1/13)</f>
        <v>1.0232266320296046</v>
      </c>
      <c r="I12">
        <f t="shared" si="0"/>
        <v>8</v>
      </c>
      <c r="J12">
        <v>62</v>
      </c>
      <c r="K12" s="5">
        <f>SUM((J12-J11)/J11)</f>
        <v>0</v>
      </c>
      <c r="L12" s="3">
        <f>(1+K11)^(1/13)</f>
        <v>1.0232266320296046</v>
      </c>
      <c r="M12">
        <f t="shared" si="1"/>
        <v>0</v>
      </c>
      <c r="N12">
        <v>58</v>
      </c>
      <c r="O12" s="5">
        <f>SUM((N12-N11)/N11)</f>
        <v>-6.4516129032258063E-2</v>
      </c>
      <c r="P12" s="3">
        <f>(1+O11)^(1/13)</f>
        <v>1.0232266320296046</v>
      </c>
      <c r="Q12">
        <f t="shared" si="2"/>
        <v>-4</v>
      </c>
      <c r="R12">
        <v>0</v>
      </c>
      <c r="S12" s="5">
        <f>SUM((R12-R4)/R4)</f>
        <v>-1</v>
      </c>
      <c r="T12" s="3">
        <f>(1+S11)^(1/13)</f>
        <v>0</v>
      </c>
      <c r="U12">
        <f t="shared" si="3"/>
        <v>0</v>
      </c>
      <c r="V12">
        <v>0</v>
      </c>
      <c r="W12" s="5">
        <f>SUM((V12-V4)/V4)</f>
        <v>-1</v>
      </c>
      <c r="X12" s="3">
        <f>(1+W11)^(1/13)</f>
        <v>0</v>
      </c>
      <c r="Y12">
        <f t="shared" si="4"/>
        <v>0</v>
      </c>
      <c r="Z12">
        <v>0</v>
      </c>
      <c r="AA12" s="5">
        <f>SUM((Z12-Z4)/Z4)</f>
        <v>-1</v>
      </c>
      <c r="AB12" s="3">
        <f>(1+AA11)^(1/13)</f>
        <v>0</v>
      </c>
      <c r="AC12">
        <f t="shared" si="5"/>
        <v>0</v>
      </c>
      <c r="AD12">
        <v>0</v>
      </c>
      <c r="AE12" s="5">
        <f>SUM((AD12-AD11)/AD11)</f>
        <v>-1</v>
      </c>
      <c r="AF12" s="3">
        <f>(1+AE11)^(1/13)</f>
        <v>1.0375791267309897</v>
      </c>
      <c r="AG12">
        <f t="shared" si="6"/>
        <v>-42</v>
      </c>
      <c r="AH12">
        <v>74</v>
      </c>
      <c r="AI12" s="5">
        <f>SUM((AH12-AH11)/AH11)</f>
        <v>0.19354838709677419</v>
      </c>
      <c r="AJ12" s="3">
        <f>(1+AI11)^(1/13)</f>
        <v>1.0232266320296046</v>
      </c>
      <c r="AK12">
        <f t="shared" si="7"/>
        <v>12</v>
      </c>
      <c r="AL12">
        <v>52</v>
      </c>
      <c r="AM12" s="5">
        <f>SUM((AL12-AL11)/AL11)</f>
        <v>0</v>
      </c>
      <c r="AN12" s="3">
        <f>(1+AM11)^(1/13)</f>
        <v>1.0094755593746512</v>
      </c>
      <c r="AO12">
        <f t="shared" si="8"/>
        <v>0</v>
      </c>
      <c r="AP12">
        <v>66</v>
      </c>
      <c r="AQ12" s="5">
        <f>SUM((AP12-AP11)/AP11)</f>
        <v>0</v>
      </c>
      <c r="AR12" s="3">
        <f>(1+AQ11)^(1/13)</f>
        <v>1.0281594452087859</v>
      </c>
      <c r="AS12">
        <f t="shared" si="9"/>
        <v>0</v>
      </c>
      <c r="AT12">
        <v>59</v>
      </c>
      <c r="AU12" s="5">
        <f>SUM((AT12-AT11)/AT11)</f>
        <v>-4.8387096774193547E-2</v>
      </c>
      <c r="AV12" s="3">
        <f>(1+AU11)^(1/13)</f>
        <v>1.0232266320296046</v>
      </c>
      <c r="AW12">
        <f t="shared" si="10"/>
        <v>-3</v>
      </c>
      <c r="AX12">
        <v>0</v>
      </c>
      <c r="AY12" s="5">
        <f>SUM((AX12-AX4)/AX4)</f>
        <v>-1</v>
      </c>
      <c r="AZ12" s="3">
        <f>(1+AY11)^(1/13)</f>
        <v>0</v>
      </c>
      <c r="BA12">
        <f t="shared" si="11"/>
        <v>0</v>
      </c>
      <c r="BB12">
        <v>0</v>
      </c>
      <c r="BC12" s="5">
        <f>SUM((BB12-BB4)/BB4)</f>
        <v>-1</v>
      </c>
      <c r="BD12" s="3">
        <f>(1+BC11)^(1/13)</f>
        <v>0</v>
      </c>
      <c r="BE12">
        <f t="shared" si="12"/>
        <v>0</v>
      </c>
      <c r="BF12">
        <v>0</v>
      </c>
      <c r="BG12" s="5">
        <f>SUM((BF12-BF4)/BF4)</f>
        <v>-1</v>
      </c>
      <c r="BH12" s="3">
        <f>(1+BG11)^(1/13)</f>
        <v>0</v>
      </c>
      <c r="BI12">
        <f t="shared" si="13"/>
        <v>0</v>
      </c>
      <c r="BJ12">
        <v>0</v>
      </c>
      <c r="BK12" s="5">
        <f>SUM((BJ12-BJ4)/BJ4)</f>
        <v>-1</v>
      </c>
      <c r="BL12" s="3">
        <f>(1+BK11)^(1/13)</f>
        <v>0</v>
      </c>
      <c r="BM12">
        <f t="shared" si="14"/>
        <v>0</v>
      </c>
      <c r="BN12">
        <v>78</v>
      </c>
      <c r="BO12" s="5">
        <f>SUM((BN12-BN11)/BN11)</f>
        <v>8.3333333333333329E-2</v>
      </c>
      <c r="BP12" s="3">
        <f>(1+BO11)^(1/13)</f>
        <v>1.035064185938922</v>
      </c>
      <c r="BQ12">
        <f t="shared" si="15"/>
        <v>6</v>
      </c>
      <c r="BR12">
        <v>0</v>
      </c>
      <c r="BS12" s="5">
        <f>SUM((BR12-BR4)/BR4)</f>
        <v>-1</v>
      </c>
      <c r="BT12" s="3">
        <f>(1+BS11)^(1/13)</f>
        <v>0</v>
      </c>
      <c r="BU12">
        <f t="shared" si="16"/>
        <v>0</v>
      </c>
      <c r="BV12">
        <v>63</v>
      </c>
      <c r="BW12" s="5">
        <f>SUM((BV12-BV11)/BV11)</f>
        <v>0</v>
      </c>
      <c r="BX12" s="3">
        <f>(1+BW11)^(1/13)</f>
        <v>1.0244867900910486</v>
      </c>
      <c r="BY12">
        <f t="shared" si="17"/>
        <v>0</v>
      </c>
      <c r="BZ12">
        <v>0</v>
      </c>
      <c r="CA12" s="5">
        <f>SUM((BZ12-BZ11)/BZ11)</f>
        <v>-1</v>
      </c>
      <c r="CB12" s="3">
        <f>(1+CA11)^(1/13)</f>
        <v>1.0166298284940372</v>
      </c>
      <c r="CC12">
        <f t="shared" si="18"/>
        <v>-57</v>
      </c>
      <c r="CD12">
        <v>45</v>
      </c>
      <c r="CE12" s="5">
        <f>SUM((CD12-CD11)/CD11)</f>
        <v>-6.25E-2</v>
      </c>
      <c r="CF12" s="3">
        <f>(1+CE11)^(1/13)</f>
        <v>1.048291695456204</v>
      </c>
      <c r="CG12">
        <f t="shared" si="19"/>
        <v>-3</v>
      </c>
      <c r="CH12">
        <v>0</v>
      </c>
      <c r="CI12" s="5">
        <f>SUM((CH12-CH4)/CH4)</f>
        <v>-1</v>
      </c>
      <c r="CJ12" s="3">
        <f>(1+CI11)^(1/13)</f>
        <v>0</v>
      </c>
      <c r="CK12">
        <f t="shared" si="20"/>
        <v>0</v>
      </c>
      <c r="CL12">
        <v>0</v>
      </c>
      <c r="CM12" s="5">
        <f>SUM((CL12-CL4)/CL4)</f>
        <v>-1</v>
      </c>
      <c r="CN12" s="3">
        <f>(1+CM11)^(1/13)</f>
        <v>0</v>
      </c>
      <c r="CO12">
        <f t="shared" si="21"/>
        <v>0</v>
      </c>
      <c r="CP12">
        <v>0</v>
      </c>
      <c r="CQ12" s="5">
        <f>SUM((CP12-CP4)/CP4)</f>
        <v>-1</v>
      </c>
      <c r="CR12" s="3">
        <f>(1+CQ11)^(1/13)</f>
        <v>0</v>
      </c>
      <c r="CS12">
        <f t="shared" si="22"/>
        <v>0</v>
      </c>
      <c r="CT12">
        <v>67</v>
      </c>
      <c r="CU12" s="5">
        <f>SUM((CT12-CT11)/CT11)</f>
        <v>-4.2857142857142858E-2</v>
      </c>
      <c r="CV12" s="3">
        <f>(1+CU11)^(1/13)</f>
        <v>1.0328236401414845</v>
      </c>
      <c r="CW12">
        <f t="shared" si="23"/>
        <v>-3</v>
      </c>
      <c r="CX12">
        <v>0</v>
      </c>
      <c r="CY12" s="5">
        <f>SUM((CX12-CX11)/CX11)</f>
        <v>-1</v>
      </c>
      <c r="CZ12" s="3">
        <f>(1+CY11)^(1/13)</f>
        <v>1.0138404262380507</v>
      </c>
      <c r="DA12">
        <f t="shared" si="24"/>
        <v>-55</v>
      </c>
      <c r="DB12">
        <v>70</v>
      </c>
      <c r="DC12" s="5">
        <f>SUM((DB12-DB11)/DB11)</f>
        <v>-4.1095890410958902E-2</v>
      </c>
      <c r="DD12" s="3">
        <f>(1+DC11)^(1/13)</f>
        <v>1.036162997518556</v>
      </c>
      <c r="DE12">
        <f t="shared" si="25"/>
        <v>-3</v>
      </c>
      <c r="DF12">
        <v>62</v>
      </c>
      <c r="DG12" s="5">
        <f>SUM((DF12-DF11)/DF11)</f>
        <v>-7.4626865671641784E-2</v>
      </c>
      <c r="DH12" s="3">
        <f>(1+DG11)^(1/13)</f>
        <v>1.0293494668721015</v>
      </c>
      <c r="DI12">
        <f t="shared" si="26"/>
        <v>-5</v>
      </c>
      <c r="DJ12">
        <v>46</v>
      </c>
      <c r="DK12" s="5">
        <f>SUM((DJ12-DJ11)/DJ11)</f>
        <v>-4.1666666666666664E-2</v>
      </c>
      <c r="DL12" s="3">
        <f>(1+DK11)^(1/13)</f>
        <v>1.048291695456204</v>
      </c>
      <c r="DM12">
        <f t="shared" si="27"/>
        <v>-2</v>
      </c>
      <c r="DN12">
        <v>0</v>
      </c>
      <c r="DO12" s="5">
        <f>SUM((DN12-DN4)/DN4)</f>
        <v>-1</v>
      </c>
      <c r="DP12" s="3">
        <f>(1+DO11)^(1/13)</f>
        <v>0</v>
      </c>
      <c r="DQ12">
        <f t="shared" si="28"/>
        <v>0</v>
      </c>
      <c r="DR12">
        <v>0</v>
      </c>
      <c r="DS12" s="5">
        <f>SUM((DR12-DR11)/DR11)</f>
        <v>-1</v>
      </c>
      <c r="DT12" s="3">
        <f>(1+DS11)^(1/13)</f>
        <v>1.0448653924172786</v>
      </c>
      <c r="DU12">
        <f t="shared" si="29"/>
        <v>-46</v>
      </c>
      <c r="DV12">
        <v>35</v>
      </c>
      <c r="DW12" s="5">
        <f>SUM((DV12-DV11)/DV11)</f>
        <v>0</v>
      </c>
      <c r="DX12" s="3">
        <f>(1+DW11)^(1/13)</f>
        <v>1.0231289212997856</v>
      </c>
      <c r="DY12">
        <f t="shared" si="30"/>
        <v>0</v>
      </c>
    </row>
    <row r="13" spans="1:129">
      <c r="A13" s="2">
        <v>41560</v>
      </c>
      <c r="B13">
        <v>68</v>
      </c>
      <c r="C13" s="5">
        <f>SUM((B13-B12)/B12)</f>
        <v>-4.2253521126760563E-2</v>
      </c>
      <c r="D13" s="3">
        <f>(1+C12)^(1/13)</f>
        <v>1.0056331247925179</v>
      </c>
      <c r="E13">
        <f t="shared" si="31"/>
        <v>-3</v>
      </c>
      <c r="F13">
        <v>70</v>
      </c>
      <c r="G13" s="5">
        <f>SUM((F13-F12)/F12)</f>
        <v>0</v>
      </c>
      <c r="H13" s="3">
        <f>(1+G12)^(1/13)</f>
        <v>1.0093791617726406</v>
      </c>
      <c r="I13">
        <f t="shared" si="0"/>
        <v>0</v>
      </c>
      <c r="J13">
        <v>60</v>
      </c>
      <c r="K13" s="5">
        <f>SUM((J13-J12)/J12)</f>
        <v>-3.2258064516129031E-2</v>
      </c>
      <c r="L13" s="3">
        <f>(1+K12)^(1/13)</f>
        <v>1</v>
      </c>
      <c r="M13">
        <f t="shared" si="1"/>
        <v>-2</v>
      </c>
      <c r="N13">
        <v>57</v>
      </c>
      <c r="O13" s="5">
        <f>SUM((N13-N12)/N12)</f>
        <v>-1.7241379310344827E-2</v>
      </c>
      <c r="P13" s="3">
        <f>(1+O12)^(1/13)</f>
        <v>0.99488303078822626</v>
      </c>
      <c r="Q13">
        <f t="shared" si="2"/>
        <v>-1</v>
      </c>
      <c r="R13">
        <v>0</v>
      </c>
      <c r="S13" s="5">
        <f>SUM((R13-R5)/R5)</f>
        <v>-1</v>
      </c>
      <c r="T13" s="3">
        <f>(1+S12)^(1/13)</f>
        <v>0</v>
      </c>
      <c r="U13">
        <f t="shared" si="3"/>
        <v>0</v>
      </c>
      <c r="V13">
        <v>0</v>
      </c>
      <c r="W13" s="5">
        <f>SUM((V13-V5)/V5)</f>
        <v>-1</v>
      </c>
      <c r="X13" s="3">
        <f>(1+W12)^(1/13)</f>
        <v>0</v>
      </c>
      <c r="Y13">
        <f t="shared" si="4"/>
        <v>0</v>
      </c>
      <c r="Z13">
        <v>0</v>
      </c>
      <c r="AA13" s="5">
        <f>SUM((Z13-Z5)/Z5)</f>
        <v>-1</v>
      </c>
      <c r="AB13" s="3">
        <f>(1+AA12)^(1/13)</f>
        <v>0</v>
      </c>
      <c r="AC13">
        <f t="shared" si="5"/>
        <v>0</v>
      </c>
      <c r="AD13">
        <v>0</v>
      </c>
      <c r="AE13" s="5" t="e">
        <f>SUM((AD13-AD12)/AD12)</f>
        <v>#DIV/0!</v>
      </c>
      <c r="AF13" s="3">
        <f>(1+AE12)^(1/13)</f>
        <v>0</v>
      </c>
      <c r="AG13">
        <f t="shared" si="6"/>
        <v>0</v>
      </c>
      <c r="AH13">
        <v>76</v>
      </c>
      <c r="AI13" s="5">
        <f>SUM((AH15-AH12)/AH12)</f>
        <v>0.36486486486486486</v>
      </c>
      <c r="AJ13" s="3">
        <f>(1+AI12)^(1/13)</f>
        <v>1.0137030928719022</v>
      </c>
      <c r="AK13">
        <f>AH15-AH12</f>
        <v>27</v>
      </c>
      <c r="AL13">
        <v>0</v>
      </c>
      <c r="AM13" s="5">
        <f>SUM((AL13-AL12)/AL12)</f>
        <v>-1</v>
      </c>
      <c r="AN13" s="3">
        <f>(1+AM12)^(1/13)</f>
        <v>1</v>
      </c>
      <c r="AO13">
        <f t="shared" si="8"/>
        <v>-52</v>
      </c>
      <c r="AP13">
        <v>65</v>
      </c>
      <c r="AQ13" s="5">
        <f>SUM((AP13-AP12)/AP12)</f>
        <v>-1.5151515151515152E-2</v>
      </c>
      <c r="AR13" s="3">
        <f>(1+AQ12)^(1/13)</f>
        <v>1</v>
      </c>
      <c r="AS13">
        <f t="shared" si="9"/>
        <v>-1</v>
      </c>
      <c r="AT13">
        <v>0</v>
      </c>
      <c r="AU13" s="5">
        <f>SUM((AT13-AT12)/AT12)</f>
        <v>-1</v>
      </c>
      <c r="AV13" s="3">
        <f>(1+AU12)^(1/13)</f>
        <v>0.99619211911742034</v>
      </c>
      <c r="AW13">
        <f t="shared" si="10"/>
        <v>-59</v>
      </c>
      <c r="AX13">
        <v>0</v>
      </c>
      <c r="AY13" s="5">
        <f>SUM((AX13-AX5)/AX5)</f>
        <v>-1</v>
      </c>
      <c r="AZ13" s="3">
        <f>(1+AY12)^(1/13)</f>
        <v>0</v>
      </c>
      <c r="BA13">
        <f t="shared" si="11"/>
        <v>0</v>
      </c>
      <c r="BB13">
        <v>0</v>
      </c>
      <c r="BC13" s="5">
        <f>SUM((BB13-BB5)/BB5)</f>
        <v>-1</v>
      </c>
      <c r="BD13" s="3">
        <f>(1+BC12)^(1/13)</f>
        <v>0</v>
      </c>
      <c r="BE13">
        <f t="shared" si="12"/>
        <v>0</v>
      </c>
      <c r="BF13">
        <v>0</v>
      </c>
      <c r="BG13" s="5">
        <f>SUM((BF13-BF5)/BF5)</f>
        <v>-1</v>
      </c>
      <c r="BH13" s="3">
        <f>(1+BG12)^(1/13)</f>
        <v>0</v>
      </c>
      <c r="BI13">
        <f t="shared" si="13"/>
        <v>0</v>
      </c>
      <c r="BJ13">
        <v>0</v>
      </c>
      <c r="BK13" s="5">
        <f>SUM((BJ13-BJ5)/BJ5)</f>
        <v>-1</v>
      </c>
      <c r="BL13" s="3">
        <f>(1+BK12)^(1/13)</f>
        <v>0</v>
      </c>
      <c r="BM13">
        <f t="shared" si="14"/>
        <v>0</v>
      </c>
      <c r="BN13">
        <v>77</v>
      </c>
      <c r="BO13" s="5">
        <f>SUM((BN13-BN12)/BN12)</f>
        <v>-1.282051282051282E-2</v>
      </c>
      <c r="BP13" s="3">
        <f>(1+BO12)^(1/13)</f>
        <v>1.0061761254558304</v>
      </c>
      <c r="BQ13">
        <f t="shared" si="15"/>
        <v>-1</v>
      </c>
      <c r="BR13">
        <v>0</v>
      </c>
      <c r="BS13" s="5">
        <f>SUM((BR13-BR5)/BR5)</f>
        <v>-1</v>
      </c>
      <c r="BT13" s="3">
        <f>(1+BS12)^(1/13)</f>
        <v>0</v>
      </c>
      <c r="BU13">
        <f t="shared" si="16"/>
        <v>0</v>
      </c>
      <c r="BV13">
        <v>0</v>
      </c>
      <c r="BW13" s="5">
        <f>SUM((BV13-BV12)/BV12)</f>
        <v>-1</v>
      </c>
      <c r="BX13" s="3">
        <f>(1+BW12)^(1/13)</f>
        <v>1</v>
      </c>
      <c r="BY13">
        <f t="shared" si="17"/>
        <v>-63</v>
      </c>
      <c r="BZ13">
        <v>0</v>
      </c>
      <c r="CA13" s="5" t="e">
        <f>SUM((BZ13-BZ12)/BZ12)</f>
        <v>#DIV/0!</v>
      </c>
      <c r="CB13" s="3">
        <f>(1+CA12)^(1/13)</f>
        <v>0</v>
      </c>
      <c r="CC13">
        <f t="shared" si="18"/>
        <v>0</v>
      </c>
      <c r="CD13">
        <v>0</v>
      </c>
      <c r="CE13" s="5">
        <f>SUM((CD13-CD12)/CD12)</f>
        <v>-1</v>
      </c>
      <c r="CF13" s="3">
        <f>(1+CE12)^(1/13)</f>
        <v>0.99504780114476843</v>
      </c>
      <c r="CG13">
        <f t="shared" si="19"/>
        <v>-45</v>
      </c>
      <c r="CH13">
        <v>0</v>
      </c>
      <c r="CI13" s="5">
        <f>SUM((CH13-CH5)/CH5)</f>
        <v>-1</v>
      </c>
      <c r="CJ13" s="3">
        <f>(1+CI12)^(1/13)</f>
        <v>0</v>
      </c>
      <c r="CK13">
        <f t="shared" si="20"/>
        <v>0</v>
      </c>
      <c r="CL13">
        <v>0</v>
      </c>
      <c r="CM13" s="5">
        <f>SUM((CL13-CL5)/CL5)</f>
        <v>-1</v>
      </c>
      <c r="CN13" s="3">
        <f>(1+CM12)^(1/13)</f>
        <v>0</v>
      </c>
      <c r="CO13">
        <f t="shared" si="21"/>
        <v>0</v>
      </c>
      <c r="CP13">
        <v>0</v>
      </c>
      <c r="CQ13" s="5">
        <f>SUM((CP13-CP5)/CP5)</f>
        <v>-1</v>
      </c>
      <c r="CR13" s="3">
        <f>(1+CQ12)^(1/13)</f>
        <v>0</v>
      </c>
      <c r="CS13">
        <f t="shared" si="22"/>
        <v>0</v>
      </c>
      <c r="CT13">
        <v>65</v>
      </c>
      <c r="CU13" s="5">
        <f>SUM((CT13-CT12)/CT12)</f>
        <v>-2.9850746268656716E-2</v>
      </c>
      <c r="CV13" s="3">
        <f>(1+CU12)^(1/13)</f>
        <v>0.9966362376553396</v>
      </c>
      <c r="CW13">
        <f t="shared" si="23"/>
        <v>-2</v>
      </c>
      <c r="CX13">
        <v>0</v>
      </c>
      <c r="CY13" s="5" t="e">
        <f>SUM((CX13-CX12)/CX12)</f>
        <v>#DIV/0!</v>
      </c>
      <c r="CZ13" s="3">
        <f>(1+CY12)^(1/13)</f>
        <v>0</v>
      </c>
      <c r="DA13">
        <f t="shared" si="24"/>
        <v>0</v>
      </c>
      <c r="DB13">
        <v>62</v>
      </c>
      <c r="DC13" s="5">
        <f>SUM((DB13-DB12)/DB12)</f>
        <v>-0.11428571428571428</v>
      </c>
      <c r="DD13" s="3">
        <f>(1+DC12)^(1/13)</f>
        <v>0.99677718912461777</v>
      </c>
      <c r="DE13">
        <f t="shared" si="25"/>
        <v>-8</v>
      </c>
      <c r="DF13">
        <v>62</v>
      </c>
      <c r="DG13" s="5">
        <f>SUM((DF13-DF12)/DF12)</f>
        <v>0</v>
      </c>
      <c r="DH13" s="3">
        <f>(1+DG12)^(1/13)</f>
        <v>0.994051743319883</v>
      </c>
      <c r="DI13">
        <f t="shared" si="26"/>
        <v>0</v>
      </c>
      <c r="DJ13">
        <v>45</v>
      </c>
      <c r="DK13" s="5">
        <f>SUM((DJ13-DJ12)/DJ12)</f>
        <v>-2.1739130434782608E-2</v>
      </c>
      <c r="DL13" s="3">
        <f>(1+DK12)^(1/13)</f>
        <v>0.99673153660018809</v>
      </c>
      <c r="DM13">
        <f t="shared" si="27"/>
        <v>-1</v>
      </c>
      <c r="DN13">
        <v>0</v>
      </c>
      <c r="DO13" s="5">
        <f>SUM((DN13-DN5)/DN5)</f>
        <v>-1</v>
      </c>
      <c r="DP13" s="3">
        <f>(1+DO12)^(1/13)</f>
        <v>0</v>
      </c>
      <c r="DQ13">
        <f t="shared" si="28"/>
        <v>0</v>
      </c>
      <c r="DR13">
        <v>0</v>
      </c>
      <c r="DS13" s="5" t="e">
        <f>SUM((DR13-DR12)/DR12)</f>
        <v>#DIV/0!</v>
      </c>
      <c r="DT13" s="3">
        <f>(1+DS12)^(1/13)</f>
        <v>0</v>
      </c>
      <c r="DU13">
        <f t="shared" si="29"/>
        <v>0</v>
      </c>
      <c r="DV13">
        <v>34</v>
      </c>
      <c r="DW13" s="5">
        <f>SUM((DV13-DV12)/DV12)</f>
        <v>-2.8571428571428571E-2</v>
      </c>
      <c r="DX13" s="3">
        <f>(1+DW12)^(1/13)</f>
        <v>1</v>
      </c>
      <c r="DY13">
        <f t="shared" si="30"/>
        <v>-1</v>
      </c>
    </row>
    <row r="14" spans="1:129" s="7" customFormat="1">
      <c r="A14" s="6" t="s">
        <v>36</v>
      </c>
      <c r="B14" s="7">
        <f>B12-B3</f>
        <v>25</v>
      </c>
      <c r="C14" s="8"/>
      <c r="D14" s="9"/>
      <c r="F14" s="7">
        <f>F13-F3</f>
        <v>24</v>
      </c>
      <c r="G14" s="8"/>
      <c r="H14" s="9"/>
      <c r="J14" s="7">
        <f>J9-J3</f>
        <v>19</v>
      </c>
      <c r="K14" s="8"/>
      <c r="L14" s="9"/>
      <c r="N14" s="7">
        <f>N10-N3</f>
        <v>19</v>
      </c>
      <c r="O14" s="8"/>
      <c r="P14" s="9"/>
      <c r="R14" s="7">
        <f>R7-R3</f>
        <v>19</v>
      </c>
      <c r="S14" s="8"/>
      <c r="T14" s="9"/>
      <c r="V14" s="7">
        <f>V7-V3</f>
        <v>20</v>
      </c>
      <c r="W14" s="8"/>
      <c r="X14" s="9"/>
      <c r="Z14" s="7">
        <f>Z8-Z3</f>
        <v>14</v>
      </c>
      <c r="AA14" s="8"/>
      <c r="AB14" s="9"/>
      <c r="AD14" s="7">
        <f>AD10-AD3</f>
        <v>17</v>
      </c>
      <c r="AE14" s="8"/>
      <c r="AF14" s="9"/>
      <c r="AH14" s="7">
        <f>AH13-AH3</f>
        <v>30</v>
      </c>
      <c r="AI14" s="8"/>
      <c r="AJ14" s="9"/>
      <c r="AL14" s="7">
        <f>AL8-AL3</f>
        <v>20</v>
      </c>
      <c r="AM14" s="8"/>
      <c r="AN14" s="9"/>
      <c r="AP14" s="7">
        <f>AP9-AP3</f>
        <v>24</v>
      </c>
      <c r="AQ14" s="8"/>
      <c r="AR14" s="9"/>
      <c r="AT14" s="7">
        <f>AT9-AT3</f>
        <v>32</v>
      </c>
      <c r="AU14" s="8"/>
      <c r="AV14" s="9"/>
      <c r="AX14" s="7">
        <f>AX9-AX3</f>
        <v>19</v>
      </c>
      <c r="AY14" s="8"/>
      <c r="AZ14" s="9"/>
      <c r="BB14" s="7">
        <f>BB8-BB3</f>
        <v>39</v>
      </c>
      <c r="BC14" s="8"/>
      <c r="BD14" s="9"/>
      <c r="BF14" s="7">
        <f>BF9-BF3</f>
        <v>11</v>
      </c>
      <c r="BG14" s="8"/>
      <c r="BH14" s="9"/>
      <c r="BJ14" s="7">
        <f>BJ9-BJ3</f>
        <v>13</v>
      </c>
      <c r="BK14" s="8"/>
      <c r="BL14" s="9"/>
      <c r="BN14" s="7">
        <f>BN12-BN3</f>
        <v>32</v>
      </c>
      <c r="BO14" s="8"/>
      <c r="BP14" s="9"/>
      <c r="BR14" s="7">
        <f>BR9-BR3</f>
        <v>10</v>
      </c>
      <c r="BS14" s="8"/>
      <c r="BT14" s="9"/>
      <c r="BV14" s="7">
        <f>BV7-BV3</f>
        <v>19</v>
      </c>
      <c r="BW14" s="8"/>
      <c r="BX14" s="9"/>
      <c r="BZ14" s="7">
        <f>BZ10-BZ3</f>
        <v>14</v>
      </c>
      <c r="CA14" s="8"/>
      <c r="CB14" s="9"/>
      <c r="CD14" s="7">
        <f>CD10-CD3</f>
        <v>24</v>
      </c>
      <c r="CE14" s="8"/>
      <c r="CF14" s="9"/>
      <c r="CH14" s="7">
        <f>CH9-CH3</f>
        <v>19</v>
      </c>
      <c r="CI14" s="8"/>
      <c r="CJ14" s="9"/>
      <c r="CL14" s="7">
        <f>CL9-CL3</f>
        <v>19</v>
      </c>
      <c r="CM14" s="8"/>
      <c r="CN14" s="9"/>
      <c r="CP14" s="7">
        <f>CP9-CP3</f>
        <v>8</v>
      </c>
      <c r="CQ14" s="8"/>
      <c r="CR14" s="9"/>
      <c r="CT14" s="7">
        <f>CT11-CT3</f>
        <v>24</v>
      </c>
      <c r="CU14" s="8"/>
      <c r="CV14" s="9"/>
      <c r="CX14" s="7">
        <f>CX10-CX3</f>
        <v>19</v>
      </c>
      <c r="CY14" s="8"/>
      <c r="CZ14" s="9"/>
      <c r="DB14" s="7">
        <f>DB11-DB3</f>
        <v>27</v>
      </c>
      <c r="DC14" s="8"/>
      <c r="DD14" s="9"/>
      <c r="DF14" s="7">
        <f>DF11-DF3</f>
        <v>21</v>
      </c>
      <c r="DG14" s="8"/>
      <c r="DH14" s="9"/>
      <c r="DJ14" s="7">
        <f>DJ11-DJ3</f>
        <v>22</v>
      </c>
      <c r="DK14" s="8"/>
      <c r="DL14" s="9"/>
      <c r="DN14" s="7">
        <f>DN9-DN3</f>
        <v>19</v>
      </c>
      <c r="DO14" s="8"/>
      <c r="DP14" s="9"/>
      <c r="DR14" s="7">
        <f>DR9-DR3</f>
        <v>20</v>
      </c>
      <c r="DS14" s="8"/>
      <c r="DT14" s="9"/>
      <c r="DV14" s="7">
        <f>DV8-DV3</f>
        <v>22</v>
      </c>
      <c r="DW14" s="8"/>
      <c r="DX14" s="9"/>
    </row>
    <row r="15" spans="1:129">
      <c r="A15" s="13">
        <v>41759</v>
      </c>
      <c r="F15">
        <v>70</v>
      </c>
      <c r="AH15">
        <v>101</v>
      </c>
    </row>
    <row r="16" spans="1:129">
      <c r="A16" s="29" t="s">
        <v>54</v>
      </c>
      <c r="B16" s="30"/>
      <c r="C16" s="31"/>
      <c r="AH16">
        <f>AH15-AH3</f>
        <v>55</v>
      </c>
    </row>
    <row r="17" spans="1:129" ht="25" customHeight="1">
      <c r="A17" s="15"/>
      <c r="B17" s="16" t="s">
        <v>52</v>
      </c>
      <c r="C17" s="17" t="s">
        <v>53</v>
      </c>
    </row>
    <row r="18" spans="1:129" s="14" customFormat="1">
      <c r="A18" s="18" t="s">
        <v>38</v>
      </c>
      <c r="B18" s="19">
        <f>B14+F14+J14+N14+AH14+AL14+AP14+AT14+BN14+BR14+BV14+BZ14+CT14+CX14+DB14+DF14</f>
        <v>359</v>
      </c>
      <c r="C18" s="20">
        <f>SUM(B18)/16</f>
        <v>22.4375</v>
      </c>
    </row>
    <row r="19" spans="1:129">
      <c r="A19" s="21" t="s">
        <v>51</v>
      </c>
      <c r="B19" s="22">
        <f>R14+V14+Z14+AD14+AX14+BB14+BF14+BJ14+CD14+CH14+CL14+CP14+DJ14+DN14+DR14+DV14</f>
        <v>305</v>
      </c>
      <c r="C19" s="23">
        <f>SUM(B19)/16</f>
        <v>19.0625</v>
      </c>
    </row>
    <row r="21" spans="1:129" ht="56">
      <c r="A21" s="1" t="s">
        <v>0</v>
      </c>
      <c r="B21" s="1" t="s">
        <v>1</v>
      </c>
      <c r="C21" s="4" t="s">
        <v>34</v>
      </c>
      <c r="D21" s="4" t="s">
        <v>37</v>
      </c>
      <c r="E21" s="1" t="s">
        <v>35</v>
      </c>
      <c r="F21" s="1" t="s">
        <v>2</v>
      </c>
      <c r="G21" s="4" t="s">
        <v>34</v>
      </c>
      <c r="H21" s="4" t="s">
        <v>37</v>
      </c>
      <c r="I21" s="1" t="s">
        <v>35</v>
      </c>
      <c r="J21" s="1" t="s">
        <v>3</v>
      </c>
      <c r="K21" s="4" t="s">
        <v>34</v>
      </c>
      <c r="L21" s="4" t="s">
        <v>37</v>
      </c>
      <c r="M21" s="1" t="s">
        <v>35</v>
      </c>
      <c r="N21" s="1" t="s">
        <v>4</v>
      </c>
      <c r="O21" s="4" t="s">
        <v>34</v>
      </c>
      <c r="P21" s="4" t="s">
        <v>37</v>
      </c>
      <c r="Q21" s="1" t="s">
        <v>35</v>
      </c>
      <c r="R21" s="1" t="s">
        <v>5</v>
      </c>
      <c r="S21" s="4" t="s">
        <v>34</v>
      </c>
      <c r="T21" s="4" t="s">
        <v>37</v>
      </c>
      <c r="U21" s="1" t="s">
        <v>35</v>
      </c>
      <c r="V21" s="1" t="s">
        <v>6</v>
      </c>
      <c r="W21" s="4" t="s">
        <v>34</v>
      </c>
      <c r="X21" s="4" t="s">
        <v>37</v>
      </c>
      <c r="Y21" s="1" t="s">
        <v>35</v>
      </c>
      <c r="Z21" s="1" t="s">
        <v>7</v>
      </c>
      <c r="AA21" s="4" t="s">
        <v>34</v>
      </c>
      <c r="AB21" s="4" t="s">
        <v>37</v>
      </c>
      <c r="AC21" s="1" t="s">
        <v>35</v>
      </c>
      <c r="AD21" s="1" t="s">
        <v>8</v>
      </c>
      <c r="AE21" s="4" t="s">
        <v>34</v>
      </c>
      <c r="AF21" s="4" t="s">
        <v>37</v>
      </c>
      <c r="AG21" s="1" t="s">
        <v>35</v>
      </c>
      <c r="AH21" s="1" t="s">
        <v>9</v>
      </c>
      <c r="AI21" s="4" t="s">
        <v>34</v>
      </c>
      <c r="AJ21" s="4" t="s">
        <v>37</v>
      </c>
      <c r="AK21" s="1" t="s">
        <v>35</v>
      </c>
      <c r="AL21" s="1" t="s">
        <v>10</v>
      </c>
      <c r="AM21" s="4" t="s">
        <v>34</v>
      </c>
      <c r="AN21" s="4" t="s">
        <v>37</v>
      </c>
      <c r="AO21" s="1" t="s">
        <v>35</v>
      </c>
      <c r="AP21" s="1" t="s">
        <v>11</v>
      </c>
      <c r="AQ21" s="4" t="s">
        <v>34</v>
      </c>
      <c r="AR21" s="4" t="s">
        <v>37</v>
      </c>
      <c r="AS21" s="1" t="s">
        <v>35</v>
      </c>
      <c r="AT21" s="1" t="s">
        <v>12</v>
      </c>
      <c r="AU21" s="4" t="s">
        <v>34</v>
      </c>
      <c r="AV21" s="4" t="s">
        <v>37</v>
      </c>
      <c r="AW21" s="1" t="s">
        <v>35</v>
      </c>
      <c r="AX21" s="1" t="s">
        <v>13</v>
      </c>
      <c r="AY21" s="4" t="s">
        <v>34</v>
      </c>
      <c r="AZ21" s="4" t="s">
        <v>37</v>
      </c>
      <c r="BA21" s="1" t="s">
        <v>35</v>
      </c>
      <c r="BB21" s="1" t="s">
        <v>14</v>
      </c>
      <c r="BC21" s="4" t="s">
        <v>34</v>
      </c>
      <c r="BD21" s="4" t="s">
        <v>37</v>
      </c>
      <c r="BE21" s="1" t="s">
        <v>35</v>
      </c>
      <c r="BF21" s="1" t="s">
        <v>15</v>
      </c>
      <c r="BG21" s="4" t="s">
        <v>34</v>
      </c>
      <c r="BH21" s="4" t="s">
        <v>37</v>
      </c>
      <c r="BI21" s="1" t="s">
        <v>35</v>
      </c>
      <c r="BJ21" s="1" t="s">
        <v>16</v>
      </c>
      <c r="BK21" s="4" t="s">
        <v>34</v>
      </c>
      <c r="BL21" s="4" t="s">
        <v>37</v>
      </c>
      <c r="BM21" s="1" t="s">
        <v>35</v>
      </c>
      <c r="BN21" s="1" t="s">
        <v>17</v>
      </c>
      <c r="BO21" s="4" t="s">
        <v>34</v>
      </c>
      <c r="BP21" s="4" t="s">
        <v>37</v>
      </c>
      <c r="BQ21" s="1" t="s">
        <v>35</v>
      </c>
      <c r="BR21" s="1" t="s">
        <v>18</v>
      </c>
      <c r="BS21" s="4" t="s">
        <v>34</v>
      </c>
      <c r="BT21" s="4" t="s">
        <v>37</v>
      </c>
      <c r="BU21" s="1" t="s">
        <v>35</v>
      </c>
      <c r="BV21" s="1" t="s">
        <v>32</v>
      </c>
      <c r="BW21" s="4" t="s">
        <v>34</v>
      </c>
      <c r="BX21" s="4" t="s">
        <v>37</v>
      </c>
      <c r="BY21" s="1" t="s">
        <v>35</v>
      </c>
      <c r="BZ21" s="1" t="s">
        <v>19</v>
      </c>
      <c r="CA21" s="4" t="s">
        <v>34</v>
      </c>
      <c r="CB21" s="4" t="s">
        <v>37</v>
      </c>
      <c r="CC21" s="1" t="s">
        <v>35</v>
      </c>
      <c r="CD21" s="1" t="s">
        <v>20</v>
      </c>
      <c r="CE21" s="4" t="s">
        <v>34</v>
      </c>
      <c r="CF21" s="4" t="s">
        <v>37</v>
      </c>
      <c r="CG21" s="1" t="s">
        <v>35</v>
      </c>
      <c r="CH21" s="1" t="s">
        <v>21</v>
      </c>
      <c r="CI21" s="4" t="s">
        <v>34</v>
      </c>
      <c r="CJ21" s="4" t="s">
        <v>37</v>
      </c>
      <c r="CK21" s="1" t="s">
        <v>35</v>
      </c>
      <c r="CL21" s="1" t="s">
        <v>22</v>
      </c>
      <c r="CM21" s="4" t="s">
        <v>34</v>
      </c>
      <c r="CN21" s="4" t="s">
        <v>37</v>
      </c>
      <c r="CO21" s="1" t="s">
        <v>35</v>
      </c>
      <c r="CP21" s="1" t="s">
        <v>23</v>
      </c>
      <c r="CQ21" s="4" t="s">
        <v>34</v>
      </c>
      <c r="CR21" s="4" t="s">
        <v>37</v>
      </c>
      <c r="CS21" s="1" t="s">
        <v>35</v>
      </c>
      <c r="CT21" s="1" t="s">
        <v>24</v>
      </c>
      <c r="CU21" s="4" t="s">
        <v>34</v>
      </c>
      <c r="CV21" s="4" t="s">
        <v>37</v>
      </c>
      <c r="CW21" s="1" t="s">
        <v>35</v>
      </c>
      <c r="CX21" s="1" t="s">
        <v>25</v>
      </c>
      <c r="CY21" s="4" t="s">
        <v>34</v>
      </c>
      <c r="CZ21" s="4" t="s">
        <v>37</v>
      </c>
      <c r="DA21" s="1" t="s">
        <v>35</v>
      </c>
      <c r="DB21" s="1" t="s">
        <v>26</v>
      </c>
      <c r="DC21" s="4" t="s">
        <v>34</v>
      </c>
      <c r="DD21" s="4" t="s">
        <v>37</v>
      </c>
      <c r="DE21" s="1" t="s">
        <v>35</v>
      </c>
      <c r="DF21" s="1" t="s">
        <v>27</v>
      </c>
      <c r="DG21" s="4" t="s">
        <v>34</v>
      </c>
      <c r="DH21" s="4" t="s">
        <v>37</v>
      </c>
      <c r="DI21" s="1" t="s">
        <v>35</v>
      </c>
      <c r="DJ21" s="1" t="s">
        <v>31</v>
      </c>
      <c r="DK21" s="4" t="s">
        <v>34</v>
      </c>
      <c r="DL21" s="4" t="s">
        <v>37</v>
      </c>
      <c r="DM21" s="1" t="s">
        <v>35</v>
      </c>
      <c r="DN21" s="1" t="s">
        <v>28</v>
      </c>
      <c r="DO21" s="4" t="s">
        <v>34</v>
      </c>
      <c r="DP21" s="4" t="s">
        <v>37</v>
      </c>
      <c r="DQ21" s="1" t="s">
        <v>35</v>
      </c>
      <c r="DR21" s="1" t="s">
        <v>29</v>
      </c>
      <c r="DS21" s="4" t="s">
        <v>34</v>
      </c>
      <c r="DT21" s="4" t="s">
        <v>37</v>
      </c>
      <c r="DU21" s="1" t="s">
        <v>35</v>
      </c>
      <c r="DV21" s="1" t="s">
        <v>30</v>
      </c>
      <c r="DW21" s="4" t="s">
        <v>34</v>
      </c>
      <c r="DX21" s="4" t="s">
        <v>37</v>
      </c>
      <c r="DY21" s="1" t="s">
        <v>35</v>
      </c>
    </row>
    <row r="22" spans="1:129">
      <c r="A22" s="2">
        <v>41419</v>
      </c>
      <c r="B22">
        <f>B39-B$39</f>
        <v>0</v>
      </c>
      <c r="C22" s="5"/>
      <c r="D22" s="3"/>
      <c r="F22">
        <f>F39-F$39</f>
        <v>0</v>
      </c>
      <c r="G22" s="5"/>
      <c r="H22" s="3"/>
      <c r="J22">
        <f>J39-J$39</f>
        <v>0</v>
      </c>
      <c r="K22" s="5"/>
      <c r="L22" s="3"/>
      <c r="N22">
        <f>N39-N$39</f>
        <v>0</v>
      </c>
      <c r="O22" s="5"/>
      <c r="P22" s="3"/>
      <c r="R22">
        <f>R39-R$39</f>
        <v>0</v>
      </c>
      <c r="S22" s="5"/>
      <c r="T22" s="3"/>
      <c r="V22">
        <f>V39-V$39</f>
        <v>0</v>
      </c>
      <c r="W22" s="5"/>
      <c r="X22" s="3"/>
      <c r="Z22">
        <f>Z39-Z$39</f>
        <v>0</v>
      </c>
      <c r="AA22" s="5"/>
      <c r="AB22" s="3"/>
      <c r="AD22">
        <f>AD39-AD$39</f>
        <v>0</v>
      </c>
      <c r="AE22" s="5"/>
      <c r="AF22" s="3"/>
      <c r="AH22">
        <f>AH39-AH$39</f>
        <v>0</v>
      </c>
      <c r="AI22" s="5"/>
      <c r="AJ22" s="3"/>
      <c r="AL22">
        <f>AL39-AL$39</f>
        <v>0</v>
      </c>
      <c r="AM22" s="5"/>
      <c r="AN22" s="3"/>
      <c r="AP22">
        <f>AP39-AP$39</f>
        <v>0</v>
      </c>
      <c r="AQ22" s="5"/>
      <c r="AR22" s="3"/>
      <c r="AT22">
        <f>AT39-AT$39</f>
        <v>0</v>
      </c>
      <c r="AU22" s="5"/>
      <c r="AV22" s="3"/>
      <c r="AX22">
        <f>AX39-AX$39</f>
        <v>0</v>
      </c>
      <c r="AY22" s="5"/>
      <c r="AZ22" s="3"/>
      <c r="BB22">
        <f>BB39-BB$39</f>
        <v>0</v>
      </c>
      <c r="BC22" s="5"/>
      <c r="BD22" s="3"/>
      <c r="BF22">
        <f>BF39-BF$39</f>
        <v>0</v>
      </c>
      <c r="BG22" s="5"/>
      <c r="BH22" s="3"/>
      <c r="BJ22">
        <f>BJ39-BJ$39</f>
        <v>0</v>
      </c>
      <c r="BK22" s="5"/>
      <c r="BL22" s="3"/>
      <c r="BN22">
        <f>BN39-BN$39</f>
        <v>0</v>
      </c>
      <c r="BO22" s="5"/>
      <c r="BP22" s="3"/>
      <c r="BR22">
        <f>BR39-BR$39</f>
        <v>0</v>
      </c>
      <c r="BS22" s="5"/>
      <c r="BT22" s="3"/>
      <c r="BV22">
        <f>BV39-BV$39</f>
        <v>0</v>
      </c>
      <c r="BW22" s="5"/>
      <c r="BX22" s="3"/>
      <c r="BZ22">
        <f>BZ39-BZ$39</f>
        <v>0</v>
      </c>
      <c r="CA22" s="5"/>
      <c r="CB22" s="3"/>
      <c r="CD22">
        <f>CD39-CD$39</f>
        <v>0</v>
      </c>
      <c r="CE22" s="5"/>
      <c r="CF22" s="3"/>
      <c r="CH22">
        <f>CH39-CH$39</f>
        <v>0</v>
      </c>
      <c r="CI22" s="5"/>
      <c r="CJ22" s="3"/>
      <c r="CL22">
        <f>CL39-CL$39</f>
        <v>0</v>
      </c>
      <c r="CM22" s="5"/>
      <c r="CN22" s="3"/>
      <c r="CP22">
        <f>CP39-CP$39</f>
        <v>0</v>
      </c>
      <c r="CQ22" s="5"/>
      <c r="CR22" s="3"/>
      <c r="CT22">
        <f>CT39-CT$39</f>
        <v>0</v>
      </c>
      <c r="CU22" s="5"/>
      <c r="CV22" s="3"/>
      <c r="CX22">
        <f>CX39-CX$39</f>
        <v>0</v>
      </c>
      <c r="CY22" s="5"/>
      <c r="CZ22" s="3"/>
      <c r="DB22">
        <f>DB39-DB$39</f>
        <v>0</v>
      </c>
      <c r="DC22" s="5"/>
      <c r="DD22" s="3"/>
      <c r="DF22">
        <f>DF39-DF$39</f>
        <v>0</v>
      </c>
      <c r="DG22" s="5"/>
      <c r="DH22" s="3"/>
      <c r="DJ22">
        <f>DJ39-DJ$39</f>
        <v>0</v>
      </c>
      <c r="DK22" s="5"/>
      <c r="DL22" s="3"/>
      <c r="DN22">
        <f>DN39-DN$39</f>
        <v>0</v>
      </c>
      <c r="DO22" s="5"/>
      <c r="DP22" s="3"/>
      <c r="DR22">
        <f>DR39-DR$39</f>
        <v>0</v>
      </c>
      <c r="DS22" s="5"/>
      <c r="DT22" s="3"/>
      <c r="DV22">
        <f>DV39-DV$39</f>
        <v>0</v>
      </c>
      <c r="DW22" s="5"/>
      <c r="DX22" s="3"/>
    </row>
    <row r="23" spans="1:129">
      <c r="A23" s="2">
        <v>41420</v>
      </c>
      <c r="B23">
        <f t="shared" ref="B23:B32" si="32">B40-B$39</f>
        <v>3</v>
      </c>
      <c r="C23" s="5"/>
      <c r="D23" s="3"/>
      <c r="E23">
        <f>B23-B22</f>
        <v>3</v>
      </c>
      <c r="F23">
        <f t="shared" ref="F23:F32" si="33">F40-F$39</f>
        <v>3</v>
      </c>
      <c r="G23" s="5"/>
      <c r="H23" s="3"/>
      <c r="I23">
        <f t="shared" ref="I23:I31" si="34">F23-F22</f>
        <v>3</v>
      </c>
      <c r="J23">
        <f t="shared" ref="J23:J32" si="35">J40-J$39</f>
        <v>3</v>
      </c>
      <c r="K23" s="5"/>
      <c r="L23" s="3"/>
      <c r="M23">
        <f>J23-J22</f>
        <v>3</v>
      </c>
      <c r="N23">
        <f t="shared" ref="N23:N32" si="36">N40-N$39</f>
        <v>3</v>
      </c>
      <c r="O23" s="5"/>
      <c r="P23" s="3"/>
      <c r="Q23">
        <f t="shared" ref="Q23:Q32" si="37">N23-N22</f>
        <v>3</v>
      </c>
      <c r="R23">
        <f t="shared" ref="R23:R32" si="38">R40-R$39</f>
        <v>3</v>
      </c>
      <c r="S23" s="5"/>
      <c r="T23" s="3"/>
      <c r="U23">
        <f>R23-R22</f>
        <v>3</v>
      </c>
      <c r="V23">
        <f t="shared" ref="V23:V32" si="39">V40-V$39</f>
        <v>3</v>
      </c>
      <c r="W23" s="5"/>
      <c r="X23" s="3"/>
      <c r="Y23">
        <f>V23-V22</f>
        <v>3</v>
      </c>
      <c r="Z23">
        <f t="shared" ref="Z23:Z32" si="40">Z40-Z$39</f>
        <v>3</v>
      </c>
      <c r="AA23" s="5"/>
      <c r="AB23" s="3"/>
      <c r="AC23">
        <f>Z23-Z22</f>
        <v>3</v>
      </c>
      <c r="AD23">
        <f t="shared" ref="AD23:AD32" si="41">AD40-AD$39</f>
        <v>3</v>
      </c>
      <c r="AE23" s="5"/>
      <c r="AF23" s="3"/>
      <c r="AG23">
        <f>AD23-AD22</f>
        <v>3</v>
      </c>
      <c r="AH23">
        <f t="shared" ref="AH23:AH32" si="42">AH40-AH$39</f>
        <v>3</v>
      </c>
      <c r="AI23" s="5"/>
      <c r="AJ23" s="3"/>
      <c r="AK23">
        <f>AH23-AH22</f>
        <v>3</v>
      </c>
      <c r="AL23">
        <f t="shared" ref="AL23:AL32" si="43">AL40-AL$39</f>
        <v>3</v>
      </c>
      <c r="AM23" s="5"/>
      <c r="AN23" s="3"/>
      <c r="AO23">
        <f>AL23-AL22</f>
        <v>3</v>
      </c>
      <c r="AP23">
        <f t="shared" ref="AP23:AP32" si="44">AP40-AP$39</f>
        <v>3</v>
      </c>
      <c r="AQ23" s="5"/>
      <c r="AR23" s="3"/>
      <c r="AS23">
        <f>AP23-AP22</f>
        <v>3</v>
      </c>
      <c r="AT23">
        <f t="shared" ref="AT23:AT32" si="45">AT40-AT$39</f>
        <v>2</v>
      </c>
      <c r="AU23" s="5"/>
      <c r="AV23" s="3"/>
      <c r="AW23">
        <f>AT23-AT22</f>
        <v>2</v>
      </c>
      <c r="AX23">
        <f t="shared" ref="AX23:AX32" si="46">AX40-AX$39</f>
        <v>3</v>
      </c>
      <c r="AY23" s="5"/>
      <c r="AZ23" s="3"/>
      <c r="BA23">
        <f>AX23-AX22</f>
        <v>3</v>
      </c>
      <c r="BB23">
        <f t="shared" ref="BB23:BB32" si="47">BB40-BB$39</f>
        <v>3</v>
      </c>
      <c r="BC23" s="5"/>
      <c r="BD23" s="3"/>
      <c r="BE23">
        <f>BB23-BB22</f>
        <v>3</v>
      </c>
      <c r="BF23">
        <f t="shared" ref="BF23:BF32" si="48">BF40-BF$39</f>
        <v>3</v>
      </c>
      <c r="BG23" s="5"/>
      <c r="BH23" s="3"/>
      <c r="BI23">
        <f>BF23-BF22</f>
        <v>3</v>
      </c>
      <c r="BJ23">
        <f t="shared" ref="BJ23:BJ32" si="49">BJ40-BJ$39</f>
        <v>3</v>
      </c>
      <c r="BK23" s="5"/>
      <c r="BL23" s="3"/>
      <c r="BM23">
        <f>BJ23-BJ22</f>
        <v>3</v>
      </c>
      <c r="BN23">
        <f t="shared" ref="BN23:BN32" si="50">BN40-BN$39</f>
        <v>3</v>
      </c>
      <c r="BO23" s="5"/>
      <c r="BP23" s="3"/>
      <c r="BQ23">
        <f>BN23-BN22</f>
        <v>3</v>
      </c>
      <c r="BR23">
        <f t="shared" ref="BR23:BR32" si="51">BR40-BR$39</f>
        <v>3</v>
      </c>
      <c r="BS23" s="5"/>
      <c r="BT23" s="3"/>
      <c r="BU23">
        <f>BR23-BR22</f>
        <v>3</v>
      </c>
      <c r="BV23">
        <f t="shared" ref="BV23:BV32" si="52">BV40-BV$39</f>
        <v>3</v>
      </c>
      <c r="BW23" s="5"/>
      <c r="BX23" s="3"/>
      <c r="BY23">
        <f t="shared" ref="BY23:BY32" si="53">BV23-BV22</f>
        <v>3</v>
      </c>
      <c r="BZ23">
        <f t="shared" ref="BZ23:BZ32" si="54">BZ40-BZ$39</f>
        <v>3</v>
      </c>
      <c r="CA23" s="5"/>
      <c r="CB23" s="3"/>
      <c r="CC23">
        <f>BZ23-BZ22</f>
        <v>3</v>
      </c>
      <c r="CD23">
        <f t="shared" ref="CD23:CD32" si="55">CD40-CD$39</f>
        <v>3</v>
      </c>
      <c r="CE23" s="5"/>
      <c r="CF23" s="3"/>
      <c r="CG23">
        <f>CD23-CD22</f>
        <v>3</v>
      </c>
      <c r="CH23">
        <f t="shared" ref="CH23:CH32" si="56">CH40-CH$39</f>
        <v>3</v>
      </c>
      <c r="CI23" s="5"/>
      <c r="CJ23" s="3"/>
      <c r="CK23">
        <f>CH23-CH22</f>
        <v>3</v>
      </c>
      <c r="CL23">
        <f t="shared" ref="CL23:CL32" si="57">CL40-CL$39</f>
        <v>3</v>
      </c>
      <c r="CM23" s="5"/>
      <c r="CN23" s="3"/>
      <c r="CO23">
        <f>CL23-CL22</f>
        <v>3</v>
      </c>
      <c r="CP23">
        <f t="shared" ref="CP23:CP32" si="58">CP40-CP$39</f>
        <v>3</v>
      </c>
      <c r="CQ23" s="5"/>
      <c r="CR23" s="3"/>
      <c r="CS23">
        <f>CP23-CP22</f>
        <v>3</v>
      </c>
      <c r="CT23">
        <f t="shared" ref="CT23:CT32" si="59">CT40-CT$39</f>
        <v>3</v>
      </c>
      <c r="CU23" s="5"/>
      <c r="CV23" s="3"/>
      <c r="CW23">
        <f>CT23-CT22</f>
        <v>3</v>
      </c>
      <c r="CX23">
        <f t="shared" ref="CX23:CX32" si="60">CX40-CX$39</f>
        <v>3</v>
      </c>
      <c r="CY23" s="5"/>
      <c r="CZ23" s="3"/>
      <c r="DA23">
        <f>CX23-CX22</f>
        <v>3</v>
      </c>
      <c r="DB23">
        <f t="shared" ref="DB23:DB32" si="61">DB40-DB$39</f>
        <v>3</v>
      </c>
      <c r="DC23" s="5"/>
      <c r="DD23" s="3"/>
      <c r="DE23">
        <f>DB23-DB22</f>
        <v>3</v>
      </c>
      <c r="DF23">
        <f t="shared" ref="DF23:DF32" si="62">DF40-DF$39</f>
        <v>3</v>
      </c>
      <c r="DG23" s="5"/>
      <c r="DH23" s="3"/>
      <c r="DI23">
        <f>DF23-DF22</f>
        <v>3</v>
      </c>
      <c r="DJ23">
        <f t="shared" ref="DJ23:DJ32" si="63">DJ40-DJ$39</f>
        <v>3</v>
      </c>
      <c r="DK23" s="5"/>
      <c r="DL23" s="3"/>
      <c r="DM23">
        <f>DJ23-DJ22</f>
        <v>3</v>
      </c>
      <c r="DN23">
        <f t="shared" ref="DN23:DN32" si="64">DN40-DN$39</f>
        <v>3</v>
      </c>
      <c r="DO23" s="5"/>
      <c r="DP23" s="3"/>
      <c r="DQ23">
        <f>DN23-DN22</f>
        <v>3</v>
      </c>
      <c r="DR23">
        <f t="shared" ref="DR23:DR32" si="65">DR40-DR$39</f>
        <v>3</v>
      </c>
      <c r="DS23" s="5"/>
      <c r="DT23" s="3"/>
      <c r="DU23">
        <f>DR23-DR22</f>
        <v>3</v>
      </c>
      <c r="DV23">
        <f t="shared" ref="DV23:DV32" si="66">DV40-DV$39</f>
        <v>3</v>
      </c>
      <c r="DW23" s="5"/>
      <c r="DX23" s="3"/>
      <c r="DY23">
        <f>DV23-DV22</f>
        <v>3</v>
      </c>
    </row>
    <row r="24" spans="1:129">
      <c r="A24" s="2">
        <v>41431</v>
      </c>
      <c r="B24">
        <f t="shared" si="32"/>
        <v>7</v>
      </c>
      <c r="C24" s="5">
        <f>(B24/B23)^(1/($A24-$A23))-1</f>
        <v>8.0071322402297085E-2</v>
      </c>
      <c r="D24" s="3"/>
      <c r="E24">
        <f t="shared" ref="E24:E32" si="67">B24-B23</f>
        <v>4</v>
      </c>
      <c r="F24">
        <f t="shared" si="33"/>
        <v>11</v>
      </c>
      <c r="G24" s="5">
        <f>(F24/F23)^(1/($A24-$A23))-1</f>
        <v>0.12537536177934361</v>
      </c>
      <c r="H24" s="3"/>
      <c r="I24">
        <f t="shared" si="34"/>
        <v>8</v>
      </c>
      <c r="J24">
        <f t="shared" si="35"/>
        <v>9</v>
      </c>
      <c r="K24" s="5">
        <f>(J24/J23)^(1/($A24-$A23))-1</f>
        <v>0.10503150339646661</v>
      </c>
      <c r="L24" s="3"/>
      <c r="M24">
        <f t="shared" ref="M24:M32" si="68">J24-J23</f>
        <v>6</v>
      </c>
      <c r="N24">
        <f t="shared" si="36"/>
        <v>12</v>
      </c>
      <c r="O24" s="5">
        <f>(N24/N23)^(1/($A24-$A23))-1</f>
        <v>0.13431252219546264</v>
      </c>
      <c r="P24" s="3"/>
      <c r="Q24">
        <f t="shared" si="37"/>
        <v>9</v>
      </c>
      <c r="R24">
        <f t="shared" si="38"/>
        <v>11</v>
      </c>
      <c r="S24" s="5">
        <f>(R24/R23)^(1/($A24-$A23))-1</f>
        <v>0.12537536177934361</v>
      </c>
      <c r="T24" s="3"/>
      <c r="U24">
        <f t="shared" ref="U24:U32" si="69">R24-R23</f>
        <v>8</v>
      </c>
      <c r="V24">
        <f t="shared" si="39"/>
        <v>12</v>
      </c>
      <c r="W24" s="5">
        <f>(V24/V23)^(1/($A24-$A23))-1</f>
        <v>0.13431252219546264</v>
      </c>
      <c r="X24" s="3"/>
      <c r="Y24">
        <f t="shared" ref="Y24:Y32" si="70">V24-V23</f>
        <v>9</v>
      </c>
      <c r="Z24">
        <f t="shared" si="40"/>
        <v>11</v>
      </c>
      <c r="AA24" s="5">
        <f>(Z24/Z23)^(1/($A24-$A23))-1</f>
        <v>0.12537536177934361</v>
      </c>
      <c r="AB24" s="3"/>
      <c r="AC24">
        <f t="shared" ref="AC24:AC32" si="71">Z24-Z23</f>
        <v>8</v>
      </c>
      <c r="AD24">
        <f t="shared" si="41"/>
        <v>13</v>
      </c>
      <c r="AE24" s="5">
        <f>(AD24/AD23)^(1/($A24-$A23))-1</f>
        <v>0.14259657515542479</v>
      </c>
      <c r="AF24" s="3"/>
      <c r="AG24">
        <f t="shared" ref="AG24:AG32" si="72">AD24-AD23</f>
        <v>10</v>
      </c>
      <c r="AH24">
        <f t="shared" si="42"/>
        <v>4</v>
      </c>
      <c r="AI24" s="5">
        <f>(AH24/AH23)^(1/($A24-$A23))-1</f>
        <v>2.6497904095038605E-2</v>
      </c>
      <c r="AJ24" s="3"/>
      <c r="AK24">
        <f t="shared" ref="AK24:AK31" si="73">AH24-AH23</f>
        <v>1</v>
      </c>
      <c r="AL24">
        <f t="shared" si="43"/>
        <v>7.5</v>
      </c>
      <c r="AM24" s="5">
        <f>(AL24/AL23)^(1/($A24-$A23))-1</f>
        <v>8.6866904242483889E-2</v>
      </c>
      <c r="AN24" s="3"/>
      <c r="AO24">
        <f t="shared" ref="AO24:AO32" si="74">AL24-AL23</f>
        <v>4.5</v>
      </c>
      <c r="AP24">
        <f t="shared" si="44"/>
        <v>8</v>
      </c>
      <c r="AQ24" s="5">
        <f>(AP24/AP23)^(1/($A24-$A23))-1</f>
        <v>9.3262446085218276E-2</v>
      </c>
      <c r="AR24" s="3"/>
      <c r="AS24">
        <f t="shared" ref="AS24:AS32" si="75">AP24-AP23</f>
        <v>5</v>
      </c>
      <c r="AT24">
        <f t="shared" si="45"/>
        <v>4.5</v>
      </c>
      <c r="AU24" s="5">
        <f>(AT24/AT23)^(1/($A24-$A23))-1</f>
        <v>7.6506341599073657E-2</v>
      </c>
      <c r="AV24" s="3"/>
      <c r="AW24">
        <f t="shared" ref="AW24:AW32" si="76">AT24-AT23</f>
        <v>2.5</v>
      </c>
      <c r="AX24">
        <f t="shared" si="46"/>
        <v>11</v>
      </c>
      <c r="AY24" s="5">
        <f>(AX24/AX23)^(1/($A24-$A23))-1</f>
        <v>0.12537536177934361</v>
      </c>
      <c r="AZ24" s="3"/>
      <c r="BA24">
        <f t="shared" ref="BA24:BA32" si="77">AX24-AX23</f>
        <v>8</v>
      </c>
      <c r="BB24">
        <f t="shared" si="47"/>
        <v>14</v>
      </c>
      <c r="BC24" s="5">
        <f>(BB24/BB23)^(1/($A24-$A23))-1</f>
        <v>0.15032033788420374</v>
      </c>
      <c r="BD24" s="3"/>
      <c r="BE24">
        <f t="shared" ref="BE24:BE32" si="78">BB24-BB23</f>
        <v>11</v>
      </c>
      <c r="BF24">
        <f t="shared" si="48"/>
        <v>7</v>
      </c>
      <c r="BG24" s="5">
        <f>(BF24/BF23)^(1/($A24-$A23))-1</f>
        <v>8.0071322402297085E-2</v>
      </c>
      <c r="BH24" s="3"/>
      <c r="BI24">
        <f t="shared" ref="BI24:BI32" si="79">BF24-BF23</f>
        <v>4</v>
      </c>
      <c r="BJ24">
        <f t="shared" si="49"/>
        <v>8</v>
      </c>
      <c r="BK24" s="5">
        <f>(BJ24/BJ23)^(1/($A24-$A23))-1</f>
        <v>9.3262446085218276E-2</v>
      </c>
      <c r="BL24" s="3"/>
      <c r="BM24">
        <f t="shared" ref="BM24:BM32" si="80">BJ24-BJ23</f>
        <v>5</v>
      </c>
      <c r="BN24">
        <f t="shared" si="50"/>
        <v>10</v>
      </c>
      <c r="BO24" s="5">
        <f>(BN24/BN23)^(1/($A24-$A23))-1</f>
        <v>0.11566659923517264</v>
      </c>
      <c r="BP24" s="3"/>
      <c r="BQ24">
        <f t="shared" ref="BQ24:BQ32" si="81">BN24-BN23</f>
        <v>7</v>
      </c>
      <c r="BR24">
        <f t="shared" si="51"/>
        <v>5</v>
      </c>
      <c r="BS24" s="5">
        <f>(BR24/BR23)^(1/($A24-$A23))-1</f>
        <v>4.7533856014729592E-2</v>
      </c>
      <c r="BT24" s="3"/>
      <c r="BU24">
        <f t="shared" ref="BU24:BU32" si="82">BR24-BR23</f>
        <v>2</v>
      </c>
      <c r="BV24">
        <f t="shared" si="52"/>
        <v>8</v>
      </c>
      <c r="BW24" s="5">
        <f>(BV24/BV23)^(1/($A24-$A23))-1</f>
        <v>9.3262446085218276E-2</v>
      </c>
      <c r="BX24" s="3"/>
      <c r="BY24">
        <f t="shared" si="53"/>
        <v>5</v>
      </c>
      <c r="BZ24">
        <f t="shared" si="54"/>
        <v>9</v>
      </c>
      <c r="CA24" s="5">
        <f>(BZ24/BZ23)^(1/($A24-$A23))-1</f>
        <v>0.10503150339646661</v>
      </c>
      <c r="CB24" s="3"/>
      <c r="CC24">
        <f t="shared" ref="CC24:CC32" si="83">BZ24-BZ23</f>
        <v>6</v>
      </c>
      <c r="CD24">
        <f t="shared" si="55"/>
        <v>14</v>
      </c>
      <c r="CE24" s="5">
        <f>(CD24/CD23)^(1/($A24-$A23))-1</f>
        <v>0.15032033788420374</v>
      </c>
      <c r="CF24" s="3"/>
      <c r="CG24">
        <f t="shared" ref="CG24:CG32" si="84">CD24-CD23</f>
        <v>11</v>
      </c>
      <c r="CH24">
        <f t="shared" si="56"/>
        <v>14</v>
      </c>
      <c r="CI24" s="5">
        <f>(CH24/CH23)^(1/($A24-$A23))-1</f>
        <v>0.15032033788420374</v>
      </c>
      <c r="CJ24" s="3"/>
      <c r="CK24">
        <f t="shared" ref="CK24:CK32" si="85">CH24-CH23</f>
        <v>11</v>
      </c>
      <c r="CL24">
        <f t="shared" si="57"/>
        <v>10</v>
      </c>
      <c r="CM24" s="5">
        <f>(CL24/CL23)^(1/($A24-$A23))-1</f>
        <v>0.11566659923517264</v>
      </c>
      <c r="CN24" s="3"/>
      <c r="CO24">
        <f t="shared" ref="CO24:CO32" si="86">CL24-CL23</f>
        <v>7</v>
      </c>
      <c r="CP24">
        <f t="shared" si="58"/>
        <v>12</v>
      </c>
      <c r="CQ24" s="5">
        <f>(CP24/CP23)^(1/($A24-$A23))-1</f>
        <v>0.13431252219546264</v>
      </c>
      <c r="CR24" s="3"/>
      <c r="CS24">
        <f t="shared" ref="CS24:CS32" si="87">CP24-CP23</f>
        <v>9</v>
      </c>
      <c r="CT24">
        <f t="shared" si="59"/>
        <v>7</v>
      </c>
      <c r="CU24" s="5">
        <f>(CT24/CT23)^(1/($A24-$A23))-1</f>
        <v>8.0071322402297085E-2</v>
      </c>
      <c r="CV24" s="3"/>
      <c r="CW24">
        <f t="shared" ref="CW24:CW29" si="88">CT24-CT23</f>
        <v>4</v>
      </c>
      <c r="CX24">
        <f t="shared" si="60"/>
        <v>7</v>
      </c>
      <c r="CY24" s="5">
        <f>(CX24/CX23)^(1/($A24-$A23))-1</f>
        <v>8.0071322402297085E-2</v>
      </c>
      <c r="CZ24" s="3"/>
      <c r="DA24">
        <f t="shared" ref="DA24:DA32" si="89">CX24-CX23</f>
        <v>4</v>
      </c>
      <c r="DB24">
        <f t="shared" si="61"/>
        <v>12</v>
      </c>
      <c r="DC24" s="5">
        <f>(DB24/DB23)^(1/($A24-$A23))-1</f>
        <v>0.13431252219546264</v>
      </c>
      <c r="DD24" s="3"/>
      <c r="DE24">
        <f t="shared" ref="DE24:DE32" si="90">DB24-DB23</f>
        <v>9</v>
      </c>
      <c r="DF24">
        <f t="shared" si="62"/>
        <v>5</v>
      </c>
      <c r="DG24" s="5">
        <f>(DF24/DF23)^(1/($A24-$A23))-1</f>
        <v>4.7533856014729592E-2</v>
      </c>
      <c r="DH24" s="3"/>
      <c r="DI24">
        <f t="shared" ref="DI24:DI32" si="91">DF24-DF23</f>
        <v>2</v>
      </c>
      <c r="DJ24">
        <f t="shared" si="63"/>
        <v>5</v>
      </c>
      <c r="DK24" s="5">
        <f>(DJ24/DJ23)^(1/($A24-$A23))-1</f>
        <v>4.7533856014729592E-2</v>
      </c>
      <c r="DL24" s="3"/>
      <c r="DM24">
        <f t="shared" ref="DM24:DM32" si="92">DJ24-DJ23</f>
        <v>2</v>
      </c>
      <c r="DN24">
        <f t="shared" si="64"/>
        <v>12</v>
      </c>
      <c r="DO24" s="5">
        <f>(DN24/DN23)^(1/($A24-$A23))-1</f>
        <v>0.13431252219546264</v>
      </c>
      <c r="DP24" s="3"/>
      <c r="DQ24">
        <f t="shared" ref="DQ24:DQ32" si="93">DN24-DN23</f>
        <v>9</v>
      </c>
      <c r="DR24">
        <f t="shared" si="65"/>
        <v>5</v>
      </c>
      <c r="DS24" s="5">
        <f>(DR24/DR23)^(1/($A24-$A23))-1</f>
        <v>4.7533856014729592E-2</v>
      </c>
      <c r="DT24" s="3"/>
      <c r="DU24">
        <f t="shared" ref="DU24:DU32" si="94">DR24-DR23</f>
        <v>2</v>
      </c>
      <c r="DV24">
        <f t="shared" si="66"/>
        <v>16</v>
      </c>
      <c r="DW24" s="5">
        <f>(DV24/DV23)^(1/($A24-$A23))-1</f>
        <v>0.16436942662239939</v>
      </c>
      <c r="DX24" s="3"/>
      <c r="DY24">
        <f t="shared" ref="DY24:DY32" si="95">DV24-DV23</f>
        <v>13</v>
      </c>
    </row>
    <row r="25" spans="1:129">
      <c r="A25" s="2">
        <v>41442</v>
      </c>
      <c r="B25">
        <f t="shared" si="32"/>
        <v>12</v>
      </c>
      <c r="C25" s="5">
        <f t="shared" ref="C25:C32" si="96">(B25/B24)^(1/($A25-$A24))-1</f>
        <v>5.0220016649013655E-2</v>
      </c>
      <c r="D25" s="3"/>
      <c r="E25">
        <f t="shared" si="67"/>
        <v>5</v>
      </c>
      <c r="F25">
        <f t="shared" si="33"/>
        <v>12</v>
      </c>
      <c r="G25" s="5">
        <f t="shared" ref="G25:G31" si="97">(F25/F24)^(1/($A25-$A24))-1</f>
        <v>7.9414928739760526E-3</v>
      </c>
      <c r="H25" s="3"/>
      <c r="I25">
        <f t="shared" si="34"/>
        <v>1</v>
      </c>
      <c r="J25">
        <f t="shared" si="35"/>
        <v>16</v>
      </c>
      <c r="K25" s="5">
        <f t="shared" ref="K25:K32" si="98">(J25/J24)^(1/($A25-$A24))-1</f>
        <v>5.3697947111507105E-2</v>
      </c>
      <c r="L25" s="3"/>
      <c r="M25">
        <f t="shared" si="68"/>
        <v>7</v>
      </c>
      <c r="N25">
        <f t="shared" si="36"/>
        <v>16</v>
      </c>
      <c r="O25" s="5">
        <f t="shared" ref="O25:O32" si="99">(N25/N24)^(1/($A25-$A24))-1</f>
        <v>2.6497904095038605E-2</v>
      </c>
      <c r="Q25">
        <f t="shared" si="37"/>
        <v>4</v>
      </c>
      <c r="R25">
        <f t="shared" si="38"/>
        <v>16</v>
      </c>
      <c r="S25" s="5">
        <f t="shared" ref="S25:S32" si="100">(R25/R24)^(1/($A25-$A24))-1</f>
        <v>3.4649829885560646E-2</v>
      </c>
      <c r="T25" s="3"/>
      <c r="U25">
        <f t="shared" si="69"/>
        <v>5</v>
      </c>
      <c r="V25">
        <f t="shared" si="39"/>
        <v>13</v>
      </c>
      <c r="W25" s="5">
        <f t="shared" ref="W25:W32" si="101">(V25/V24)^(1/($A25-$A24))-1</f>
        <v>7.3031486454266936E-3</v>
      </c>
      <c r="X25" s="3"/>
      <c r="Y25">
        <f t="shared" si="70"/>
        <v>1</v>
      </c>
      <c r="Z25">
        <f t="shared" si="40"/>
        <v>13</v>
      </c>
      <c r="AA25" s="5">
        <f t="shared" ref="AA25:AA32" si="102">(Z25/Z24)^(1/($A25-$A24))-1</f>
        <v>1.5302639422327902E-2</v>
      </c>
      <c r="AB25" s="3"/>
      <c r="AC25">
        <f t="shared" si="71"/>
        <v>2</v>
      </c>
      <c r="AD25">
        <f t="shared" si="41"/>
        <v>15</v>
      </c>
      <c r="AE25" s="5">
        <f t="shared" ref="AE25:AE32" si="103">(AD25/AD24)^(1/($A25-$A24))-1</f>
        <v>1.3094154962957516E-2</v>
      </c>
      <c r="AG25">
        <f t="shared" si="72"/>
        <v>2</v>
      </c>
      <c r="AH25">
        <f t="shared" si="42"/>
        <v>4</v>
      </c>
      <c r="AI25" s="5">
        <f t="shared" ref="AI25:AI31" si="104">(AH25/AH24)^(1/($A25-$A24))-1</f>
        <v>0</v>
      </c>
      <c r="AJ25" s="3"/>
      <c r="AK25">
        <f t="shared" si="73"/>
        <v>0</v>
      </c>
      <c r="AL25">
        <f t="shared" si="43"/>
        <v>9</v>
      </c>
      <c r="AM25" s="5">
        <f t="shared" ref="AM25:AM32" si="105">(AL25/AL24)^(1/($A25-$A24))-1</f>
        <v>1.6712809160973618E-2</v>
      </c>
      <c r="AN25" s="3"/>
      <c r="AO25">
        <f t="shared" si="74"/>
        <v>1.5</v>
      </c>
      <c r="AP25">
        <f t="shared" si="44"/>
        <v>14</v>
      </c>
      <c r="AQ25" s="5">
        <f t="shared" ref="AQ25:AQ32" si="106">(AP25/AP24)^(1/($A25-$A24))-1</f>
        <v>5.2190479974227433E-2</v>
      </c>
      <c r="AR25" s="3"/>
      <c r="AS25">
        <f t="shared" si="75"/>
        <v>6</v>
      </c>
      <c r="AT25">
        <f t="shared" si="45"/>
        <v>6</v>
      </c>
      <c r="AU25" s="5">
        <f t="shared" ref="AU25:AU32" si="107">(AT25/AT24)^(1/($A25-$A24))-1</f>
        <v>2.6497904095038605E-2</v>
      </c>
      <c r="AV25" s="3"/>
      <c r="AW25">
        <f t="shared" si="76"/>
        <v>1.5</v>
      </c>
      <c r="AX25">
        <f t="shared" si="46"/>
        <v>16</v>
      </c>
      <c r="AY25" s="5">
        <f t="shared" ref="AY25:AY32" si="108">(AX25/AX24)^(1/($A25-$A24))-1</f>
        <v>3.4649829885560646E-2</v>
      </c>
      <c r="AZ25" s="3"/>
      <c r="BA25">
        <f t="shared" si="77"/>
        <v>5</v>
      </c>
      <c r="BB25">
        <f t="shared" si="47"/>
        <v>21</v>
      </c>
      <c r="BC25" s="5">
        <f t="shared" ref="BC25:BC32" si="109">(BB25/BB24)^(1/($A25-$A24))-1</f>
        <v>3.7548235793918971E-2</v>
      </c>
      <c r="BD25" s="3"/>
      <c r="BE25">
        <f t="shared" si="78"/>
        <v>7</v>
      </c>
      <c r="BF25">
        <f t="shared" si="48"/>
        <v>8</v>
      </c>
      <c r="BG25" s="5">
        <f t="shared" ref="BG25:BG32" si="110">(BF25/BF24)^(1/($A25-$A24))-1</f>
        <v>1.2213196859612419E-2</v>
      </c>
      <c r="BH25" s="3"/>
      <c r="BI25">
        <f t="shared" si="79"/>
        <v>1</v>
      </c>
      <c r="BJ25">
        <f t="shared" si="49"/>
        <v>8</v>
      </c>
      <c r="BK25" s="5">
        <f t="shared" ref="BK25:BK32" si="111">(BJ25/BJ24)^(1/($A25-$A24))-1</f>
        <v>0</v>
      </c>
      <c r="BL25" s="3"/>
      <c r="BM25">
        <f t="shared" si="80"/>
        <v>0</v>
      </c>
      <c r="BN25">
        <f t="shared" si="50"/>
        <v>14</v>
      </c>
      <c r="BO25" s="5">
        <f t="shared" ref="BO25:BO32" si="112">(BN25/BN24)^(1/($A25-$A24))-1</f>
        <v>3.1061016501513494E-2</v>
      </c>
      <c r="BP25" s="3"/>
      <c r="BQ25">
        <f t="shared" si="81"/>
        <v>4</v>
      </c>
      <c r="BR25">
        <f t="shared" si="51"/>
        <v>6</v>
      </c>
      <c r="BS25" s="5">
        <f t="shared" ref="BS25:BS32" si="113">(BR25/BR24)^(1/($A25-$A24))-1</f>
        <v>1.6712809160973618E-2</v>
      </c>
      <c r="BT25" s="3"/>
      <c r="BU25">
        <f t="shared" si="82"/>
        <v>1</v>
      </c>
      <c r="BV25">
        <f t="shared" si="52"/>
        <v>12</v>
      </c>
      <c r="BW25" s="5">
        <f t="shared" ref="BW25:BW32" si="114">(BV25/BV24)^(1/($A25-$A24))-1</f>
        <v>3.7548235793918971E-2</v>
      </c>
      <c r="BX25" s="3"/>
      <c r="BY25">
        <f t="shared" si="53"/>
        <v>4</v>
      </c>
      <c r="BZ25">
        <f t="shared" si="54"/>
        <v>9</v>
      </c>
      <c r="CA25" s="5">
        <f t="shared" ref="CA25:CA32" si="115">(BZ25/BZ24)^(1/($A25-$A24))-1</f>
        <v>0</v>
      </c>
      <c r="CB25" s="3"/>
      <c r="CC25">
        <f t="shared" si="83"/>
        <v>0</v>
      </c>
      <c r="CD25">
        <f t="shared" si="55"/>
        <v>16</v>
      </c>
      <c r="CE25" s="5">
        <f t="shared" ref="CE25:CE32" si="116">(CD25/CD24)^(1/($A25-$A24))-1</f>
        <v>1.2213196859612419E-2</v>
      </c>
      <c r="CF25" s="3"/>
      <c r="CG25">
        <f t="shared" si="84"/>
        <v>2</v>
      </c>
      <c r="CH25">
        <f t="shared" si="56"/>
        <v>16</v>
      </c>
      <c r="CI25" s="5">
        <f t="shared" ref="CI25:CI32" si="117">(CH25/CH24)^(1/($A25-$A24))-1</f>
        <v>1.2213196859612419E-2</v>
      </c>
      <c r="CJ25" s="3"/>
      <c r="CK25">
        <f t="shared" si="85"/>
        <v>2</v>
      </c>
      <c r="CL25">
        <f t="shared" si="57"/>
        <v>14</v>
      </c>
      <c r="CM25" s="5">
        <f t="shared" ref="CM25:CM32" si="118">(CL25/CL24)^(1/($A25-$A24))-1</f>
        <v>3.1061016501513494E-2</v>
      </c>
      <c r="CN25" s="3"/>
      <c r="CO25">
        <f t="shared" si="86"/>
        <v>4</v>
      </c>
      <c r="CP25">
        <f t="shared" si="58"/>
        <v>13</v>
      </c>
      <c r="CQ25" s="5">
        <f t="shared" ref="CQ25:CQ32" si="119">(CP25/CP24)^(1/($A25-$A24))-1</f>
        <v>7.3031486454266936E-3</v>
      </c>
      <c r="CR25" s="3">
        <f>(CP25/CP$23)^(1/($A25-$A$23))-1</f>
        <v>6.8923091319214036E-2</v>
      </c>
      <c r="CS25">
        <f t="shared" si="87"/>
        <v>1</v>
      </c>
      <c r="CT25">
        <f t="shared" si="59"/>
        <v>8</v>
      </c>
      <c r="CU25" s="5">
        <f t="shared" ref="CU25:CU32" si="120">(CT25/CT24)^(1/($A25-$A24))-1</f>
        <v>1.2213196859612419E-2</v>
      </c>
      <c r="CV25" s="3"/>
      <c r="CW25">
        <f t="shared" si="88"/>
        <v>1</v>
      </c>
      <c r="CX25">
        <f t="shared" si="60"/>
        <v>9</v>
      </c>
      <c r="CY25" s="5">
        <f t="shared" ref="CY25:CY32" si="121">(CX25/CX24)^(1/($A25-$A24))-1</f>
        <v>2.3109752547316065E-2</v>
      </c>
      <c r="CZ25" s="3"/>
      <c r="DA25">
        <f t="shared" si="89"/>
        <v>2</v>
      </c>
      <c r="DB25">
        <f t="shared" si="61"/>
        <v>13</v>
      </c>
      <c r="DC25" s="5">
        <f t="shared" ref="DC25:DC32" si="122">(DB25/DB24)^(1/($A25-$A24))-1</f>
        <v>7.3031486454266936E-3</v>
      </c>
      <c r="DD25" s="3"/>
      <c r="DE25">
        <f t="shared" si="90"/>
        <v>1</v>
      </c>
      <c r="DF25">
        <f t="shared" si="62"/>
        <v>6</v>
      </c>
      <c r="DG25" s="5">
        <f t="shared" ref="DG25:DG32" si="123">(DF25/DF24)^(1/($A25-$A24))-1</f>
        <v>1.6712809160973618E-2</v>
      </c>
      <c r="DH25" s="3"/>
      <c r="DI25">
        <f t="shared" si="91"/>
        <v>1</v>
      </c>
      <c r="DJ25">
        <f t="shared" si="63"/>
        <v>6</v>
      </c>
      <c r="DK25" s="5">
        <f t="shared" ref="DK25:DK32" si="124">(DJ25/DJ24)^(1/($A25-$A24))-1</f>
        <v>1.6712809160973618E-2</v>
      </c>
      <c r="DL25" s="3"/>
      <c r="DM25">
        <f t="shared" si="92"/>
        <v>1</v>
      </c>
      <c r="DN25">
        <f t="shared" si="64"/>
        <v>17</v>
      </c>
      <c r="DO25" s="5">
        <f t="shared" ref="DO25:DO32" si="125">(DN25/DN24)^(1/($A25-$A24))-1</f>
        <v>3.2170890513528061E-2</v>
      </c>
      <c r="DP25" s="3"/>
      <c r="DQ25">
        <f t="shared" si="93"/>
        <v>5</v>
      </c>
      <c r="DR25">
        <f t="shared" si="65"/>
        <v>5</v>
      </c>
      <c r="DS25" s="5">
        <f t="shared" ref="DS25:DS32" si="126">(DR25/DR24)^(1/($A25-$A24))-1</f>
        <v>0</v>
      </c>
      <c r="DT25" s="3"/>
      <c r="DU25">
        <f t="shared" si="94"/>
        <v>0</v>
      </c>
      <c r="DV25">
        <f t="shared" si="66"/>
        <v>19</v>
      </c>
      <c r="DW25" s="5">
        <f t="shared" ref="DW25:DW32" si="127">(DV25/DV24)^(1/($A25-$A24))-1</f>
        <v>1.5745423796523772E-2</v>
      </c>
      <c r="DX25" s="3"/>
      <c r="DY25">
        <f t="shared" si="95"/>
        <v>3</v>
      </c>
    </row>
    <row r="26" spans="1:129">
      <c r="A26" s="2">
        <v>41461</v>
      </c>
      <c r="B26">
        <f t="shared" si="32"/>
        <v>15</v>
      </c>
      <c r="C26" s="5">
        <f t="shared" si="96"/>
        <v>1.181363365357524E-2</v>
      </c>
      <c r="D26" s="3"/>
      <c r="E26">
        <f t="shared" si="67"/>
        <v>3</v>
      </c>
      <c r="F26">
        <f t="shared" si="33"/>
        <v>13</v>
      </c>
      <c r="G26" s="5">
        <f t="shared" si="97"/>
        <v>4.2216602949849413E-3</v>
      </c>
      <c r="H26" s="3"/>
      <c r="I26">
        <f t="shared" si="34"/>
        <v>1</v>
      </c>
      <c r="J26">
        <f t="shared" si="35"/>
        <v>19</v>
      </c>
      <c r="K26" s="5">
        <f t="shared" si="98"/>
        <v>9.0857777199140344E-3</v>
      </c>
      <c r="M26">
        <f t="shared" si="68"/>
        <v>3</v>
      </c>
      <c r="N26">
        <f t="shared" si="36"/>
        <v>16</v>
      </c>
      <c r="O26" s="5">
        <f t="shared" si="99"/>
        <v>0</v>
      </c>
      <c r="P26" s="3"/>
      <c r="Q26">
        <f t="shared" si="37"/>
        <v>0</v>
      </c>
      <c r="R26">
        <f t="shared" si="38"/>
        <v>19</v>
      </c>
      <c r="S26" s="5">
        <f t="shared" si="100"/>
        <v>9.0857777199140344E-3</v>
      </c>
      <c r="U26">
        <f t="shared" si="69"/>
        <v>3</v>
      </c>
      <c r="V26">
        <f t="shared" si="39"/>
        <v>20</v>
      </c>
      <c r="W26" s="5">
        <f t="shared" si="101"/>
        <v>2.2931766219719485E-2</v>
      </c>
      <c r="Y26">
        <f t="shared" si="70"/>
        <v>7</v>
      </c>
      <c r="Z26">
        <f t="shared" si="40"/>
        <v>15</v>
      </c>
      <c r="AA26" s="5">
        <f t="shared" si="102"/>
        <v>7.5600573645864255E-3</v>
      </c>
      <c r="AC26">
        <f t="shared" si="71"/>
        <v>2</v>
      </c>
      <c r="AD26">
        <f t="shared" si="41"/>
        <v>15</v>
      </c>
      <c r="AE26" s="5">
        <f t="shared" si="103"/>
        <v>0</v>
      </c>
      <c r="AF26" s="3"/>
      <c r="AG26">
        <f t="shared" si="72"/>
        <v>0</v>
      </c>
      <c r="AH26">
        <f t="shared" si="42"/>
        <v>10</v>
      </c>
      <c r="AI26" s="5">
        <f t="shared" si="104"/>
        <v>4.9407614183236692E-2</v>
      </c>
      <c r="AJ26" s="3"/>
      <c r="AK26">
        <f t="shared" si="73"/>
        <v>6</v>
      </c>
      <c r="AL26">
        <f t="shared" si="43"/>
        <v>19</v>
      </c>
      <c r="AM26" s="5">
        <f t="shared" si="105"/>
        <v>4.0110620935098762E-2</v>
      </c>
      <c r="AO26">
        <f t="shared" si="74"/>
        <v>10</v>
      </c>
      <c r="AP26">
        <f t="shared" si="44"/>
        <v>16</v>
      </c>
      <c r="AQ26" s="5">
        <f t="shared" si="106"/>
        <v>7.0527221566232257E-3</v>
      </c>
      <c r="AR26" s="3"/>
      <c r="AS26">
        <f t="shared" si="75"/>
        <v>2</v>
      </c>
      <c r="AT26">
        <f t="shared" si="45"/>
        <v>23</v>
      </c>
      <c r="AU26" s="5">
        <f t="shared" si="107"/>
        <v>7.3283757766645641E-2</v>
      </c>
      <c r="AV26" s="3"/>
      <c r="AW26">
        <f t="shared" si="76"/>
        <v>17</v>
      </c>
      <c r="AX26">
        <f t="shared" si="46"/>
        <v>19</v>
      </c>
      <c r="AY26" s="5">
        <f t="shared" si="108"/>
        <v>9.0857777199140344E-3</v>
      </c>
      <c r="AZ26" s="3">
        <f>(AX26/AX$23)^(1/($A26-$A$23))-1</f>
        <v>4.6048951372394953E-2</v>
      </c>
      <c r="BA26">
        <f t="shared" si="77"/>
        <v>3</v>
      </c>
      <c r="BB26">
        <f t="shared" si="47"/>
        <v>39</v>
      </c>
      <c r="BC26" s="5">
        <f t="shared" si="109"/>
        <v>3.3117583610283496E-2</v>
      </c>
      <c r="BD26" s="3">
        <f>(BB26/BB$23)^(1/($A26-$A$23))-1</f>
        <v>6.4558054169778778E-2</v>
      </c>
      <c r="BE26">
        <f t="shared" si="78"/>
        <v>18</v>
      </c>
      <c r="BF26">
        <f t="shared" si="48"/>
        <v>9</v>
      </c>
      <c r="BG26" s="5">
        <f t="shared" si="110"/>
        <v>6.2183613702591067E-3</v>
      </c>
      <c r="BH26" s="3">
        <f>(BF26/BF$23)^(1/($A26-$A$23))-1</f>
        <v>2.7157647076450742E-2</v>
      </c>
      <c r="BI26">
        <f t="shared" si="79"/>
        <v>1</v>
      </c>
      <c r="BJ26">
        <f t="shared" si="49"/>
        <v>10</v>
      </c>
      <c r="BK26" s="5">
        <f t="shared" si="111"/>
        <v>1.181363365357524E-2</v>
      </c>
      <c r="BL26" s="3"/>
      <c r="BM26">
        <f t="shared" si="80"/>
        <v>2</v>
      </c>
      <c r="BN26">
        <f t="shared" si="50"/>
        <v>19</v>
      </c>
      <c r="BO26" s="5">
        <f t="shared" si="112"/>
        <v>1.6202579342372569E-2</v>
      </c>
      <c r="BP26" s="3"/>
      <c r="BQ26">
        <f t="shared" si="81"/>
        <v>5</v>
      </c>
      <c r="BR26">
        <f t="shared" si="51"/>
        <v>8</v>
      </c>
      <c r="BS26" s="5">
        <f t="shared" si="113"/>
        <v>1.5256369824087512E-2</v>
      </c>
      <c r="BT26" s="3"/>
      <c r="BU26">
        <f t="shared" si="82"/>
        <v>2</v>
      </c>
      <c r="BV26">
        <f t="shared" si="52"/>
        <v>19</v>
      </c>
      <c r="BW26" s="5">
        <f t="shared" si="114"/>
        <v>2.4480763529036054E-2</v>
      </c>
      <c r="BY26">
        <f t="shared" si="53"/>
        <v>7</v>
      </c>
      <c r="BZ26">
        <f t="shared" si="54"/>
        <v>12</v>
      </c>
      <c r="CA26" s="5">
        <f t="shared" si="115"/>
        <v>1.5256369824087512E-2</v>
      </c>
      <c r="CC26">
        <f t="shared" si="83"/>
        <v>3</v>
      </c>
      <c r="CD26">
        <f t="shared" si="55"/>
        <v>30</v>
      </c>
      <c r="CE26" s="5">
        <f t="shared" si="116"/>
        <v>3.3638049830770012E-2</v>
      </c>
      <c r="CG26">
        <f t="shared" si="84"/>
        <v>14</v>
      </c>
      <c r="CH26">
        <f t="shared" si="56"/>
        <v>18</v>
      </c>
      <c r="CI26" s="5">
        <f t="shared" si="117"/>
        <v>6.2183613702591067E-3</v>
      </c>
      <c r="CK26">
        <f t="shared" si="85"/>
        <v>2</v>
      </c>
      <c r="CL26">
        <f t="shared" si="57"/>
        <v>17</v>
      </c>
      <c r="CM26" s="5">
        <f t="shared" si="118"/>
        <v>1.0271127201034957E-2</v>
      </c>
      <c r="CN26" s="3"/>
      <c r="CO26">
        <f t="shared" si="86"/>
        <v>3</v>
      </c>
      <c r="CP26">
        <f t="shared" si="58"/>
        <v>8</v>
      </c>
      <c r="CQ26" s="5">
        <f t="shared" si="119"/>
        <v>-2.5229327103866828E-2</v>
      </c>
      <c r="CR26" s="3"/>
      <c r="CS26">
        <f t="shared" si="87"/>
        <v>-5</v>
      </c>
      <c r="CT26">
        <f t="shared" si="59"/>
        <v>16</v>
      </c>
      <c r="CU26" s="5">
        <f t="shared" si="120"/>
        <v>3.7155044446191887E-2</v>
      </c>
      <c r="CV26" s="3"/>
      <c r="CW26">
        <f t="shared" si="88"/>
        <v>8</v>
      </c>
      <c r="CX26">
        <f t="shared" si="60"/>
        <v>11</v>
      </c>
      <c r="CY26" s="5">
        <f t="shared" si="121"/>
        <v>1.0617586285738057E-2</v>
      </c>
      <c r="CZ26" s="3"/>
      <c r="DA26">
        <f t="shared" si="89"/>
        <v>2</v>
      </c>
      <c r="DB26">
        <f t="shared" si="61"/>
        <v>14</v>
      </c>
      <c r="DC26" s="5">
        <f t="shared" si="122"/>
        <v>3.9080361228578386E-3</v>
      </c>
      <c r="DD26" s="3"/>
      <c r="DE26">
        <f t="shared" si="90"/>
        <v>1</v>
      </c>
      <c r="DF26">
        <f t="shared" si="62"/>
        <v>11</v>
      </c>
      <c r="DG26" s="5">
        <f t="shared" si="123"/>
        <v>3.2416204198652432E-2</v>
      </c>
      <c r="DH26" s="3"/>
      <c r="DI26">
        <f t="shared" si="91"/>
        <v>5</v>
      </c>
      <c r="DJ26">
        <f t="shared" si="63"/>
        <v>9</v>
      </c>
      <c r="DK26" s="5">
        <f t="shared" si="124"/>
        <v>2.1569600815111167E-2</v>
      </c>
      <c r="DL26" s="3"/>
      <c r="DM26">
        <f t="shared" si="92"/>
        <v>3</v>
      </c>
      <c r="DN26">
        <f t="shared" si="64"/>
        <v>17</v>
      </c>
      <c r="DO26" s="5">
        <f t="shared" si="125"/>
        <v>0</v>
      </c>
      <c r="DP26" s="3"/>
      <c r="DQ26">
        <f t="shared" si="93"/>
        <v>0</v>
      </c>
      <c r="DR26">
        <f t="shared" si="65"/>
        <v>8</v>
      </c>
      <c r="DS26" s="5">
        <f t="shared" si="126"/>
        <v>2.5045532052292208E-2</v>
      </c>
      <c r="DT26" s="3"/>
      <c r="DU26">
        <f t="shared" si="94"/>
        <v>3</v>
      </c>
      <c r="DV26">
        <f t="shared" si="66"/>
        <v>22</v>
      </c>
      <c r="DW26" s="5">
        <f t="shared" si="127"/>
        <v>7.7458171515891738E-3</v>
      </c>
      <c r="DX26" s="3"/>
      <c r="DY26">
        <f t="shared" si="95"/>
        <v>3</v>
      </c>
    </row>
    <row r="27" spans="1:129">
      <c r="A27" s="2">
        <v>41474</v>
      </c>
      <c r="B27">
        <f t="shared" si="32"/>
        <v>18</v>
      </c>
      <c r="C27" s="5">
        <f t="shared" si="96"/>
        <v>1.4123543114045178E-2</v>
      </c>
      <c r="D27" s="3"/>
      <c r="E27">
        <f t="shared" si="67"/>
        <v>3</v>
      </c>
      <c r="F27">
        <f t="shared" si="33"/>
        <v>14</v>
      </c>
      <c r="G27" s="5">
        <f t="shared" si="97"/>
        <v>5.7168926577804147E-3</v>
      </c>
      <c r="H27" s="3"/>
      <c r="I27">
        <f t="shared" si="34"/>
        <v>1</v>
      </c>
      <c r="J27">
        <f t="shared" si="35"/>
        <v>19</v>
      </c>
      <c r="K27" s="5">
        <f t="shared" si="98"/>
        <v>0</v>
      </c>
      <c r="L27" s="3"/>
      <c r="M27">
        <f t="shared" si="68"/>
        <v>0</v>
      </c>
      <c r="N27">
        <f t="shared" si="36"/>
        <v>16</v>
      </c>
      <c r="O27" s="5">
        <f t="shared" si="99"/>
        <v>0</v>
      </c>
      <c r="P27" s="3"/>
      <c r="Q27">
        <f t="shared" si="37"/>
        <v>0</v>
      </c>
      <c r="R27">
        <f t="shared" si="38"/>
        <v>18</v>
      </c>
      <c r="S27" s="5">
        <f t="shared" si="100"/>
        <v>-4.1503802870903606E-3</v>
      </c>
      <c r="T27" s="3"/>
      <c r="U27">
        <f t="shared" si="69"/>
        <v>-1</v>
      </c>
      <c r="V27">
        <f t="shared" si="39"/>
        <v>17</v>
      </c>
      <c r="W27" s="5">
        <f t="shared" si="101"/>
        <v>-1.2423637532131382E-2</v>
      </c>
      <c r="X27" s="3"/>
      <c r="Y27">
        <f t="shared" si="70"/>
        <v>-3</v>
      </c>
      <c r="Z27">
        <f t="shared" si="40"/>
        <v>14</v>
      </c>
      <c r="AA27" s="5">
        <f t="shared" si="102"/>
        <v>-5.2930859523118157E-3</v>
      </c>
      <c r="AB27" s="3"/>
      <c r="AC27">
        <f t="shared" si="71"/>
        <v>-1</v>
      </c>
      <c r="AD27">
        <f t="shared" si="41"/>
        <v>15</v>
      </c>
      <c r="AE27" s="5">
        <f t="shared" si="103"/>
        <v>0</v>
      </c>
      <c r="AF27" s="3"/>
      <c r="AG27">
        <f t="shared" si="72"/>
        <v>0</v>
      </c>
      <c r="AH27">
        <f t="shared" si="42"/>
        <v>13</v>
      </c>
      <c r="AI27" s="5">
        <f t="shared" si="104"/>
        <v>2.0386897344028876E-2</v>
      </c>
      <c r="AJ27" s="3"/>
      <c r="AK27">
        <f t="shared" si="73"/>
        <v>3</v>
      </c>
      <c r="AL27">
        <f t="shared" si="43"/>
        <v>20</v>
      </c>
      <c r="AM27" s="5">
        <f t="shared" si="105"/>
        <v>3.953432307303828E-3</v>
      </c>
      <c r="AN27" s="3"/>
      <c r="AO27">
        <f t="shared" si="74"/>
        <v>1</v>
      </c>
      <c r="AP27">
        <f t="shared" si="44"/>
        <v>22</v>
      </c>
      <c r="AQ27" s="5">
        <f t="shared" si="106"/>
        <v>2.4798943692949882E-2</v>
      </c>
      <c r="AR27" s="3"/>
      <c r="AS27">
        <f t="shared" si="75"/>
        <v>6</v>
      </c>
      <c r="AT27">
        <f t="shared" si="45"/>
        <v>29</v>
      </c>
      <c r="AU27" s="5">
        <f t="shared" si="107"/>
        <v>1.7990812856842231E-2</v>
      </c>
      <c r="AV27" s="3"/>
      <c r="AW27">
        <f t="shared" si="76"/>
        <v>6</v>
      </c>
      <c r="AX27">
        <f t="shared" si="46"/>
        <v>19</v>
      </c>
      <c r="AY27" s="5">
        <f t="shared" si="108"/>
        <v>0</v>
      </c>
      <c r="AZ27" s="3"/>
      <c r="BA27">
        <f t="shared" si="77"/>
        <v>0</v>
      </c>
      <c r="BB27">
        <f t="shared" si="47"/>
        <v>39</v>
      </c>
      <c r="BC27" s="5">
        <f t="shared" si="109"/>
        <v>0</v>
      </c>
      <c r="BD27" s="3"/>
      <c r="BE27">
        <f t="shared" si="78"/>
        <v>0</v>
      </c>
      <c r="BF27">
        <f t="shared" si="48"/>
        <v>9</v>
      </c>
      <c r="BG27" s="5">
        <f t="shared" si="110"/>
        <v>0</v>
      </c>
      <c r="BH27" s="3"/>
      <c r="BI27">
        <f t="shared" si="79"/>
        <v>0</v>
      </c>
      <c r="BJ27">
        <f t="shared" si="49"/>
        <v>11</v>
      </c>
      <c r="BK27" s="5">
        <f t="shared" si="111"/>
        <v>7.3584939232285151E-3</v>
      </c>
      <c r="BL27" s="3"/>
      <c r="BM27">
        <f t="shared" si="80"/>
        <v>1</v>
      </c>
      <c r="BN27">
        <f t="shared" si="50"/>
        <v>23</v>
      </c>
      <c r="BO27" s="5">
        <f t="shared" si="112"/>
        <v>1.4805082061169816E-2</v>
      </c>
      <c r="BQ27">
        <f t="shared" si="81"/>
        <v>4</v>
      </c>
      <c r="BR27">
        <f t="shared" si="51"/>
        <v>8</v>
      </c>
      <c r="BS27" s="5">
        <f t="shared" si="113"/>
        <v>0</v>
      </c>
      <c r="BT27" s="3"/>
      <c r="BU27">
        <f t="shared" si="82"/>
        <v>0</v>
      </c>
      <c r="BV27">
        <f t="shared" si="52"/>
        <v>16</v>
      </c>
      <c r="BW27" s="5">
        <f t="shared" si="114"/>
        <v>-1.313225997902745E-2</v>
      </c>
      <c r="BX27" s="3"/>
      <c r="BY27">
        <f t="shared" si="53"/>
        <v>-3</v>
      </c>
      <c r="BZ27">
        <f t="shared" si="54"/>
        <v>12</v>
      </c>
      <c r="CA27" s="5">
        <f t="shared" si="115"/>
        <v>0</v>
      </c>
      <c r="CB27" s="3"/>
      <c r="CC27">
        <f t="shared" si="83"/>
        <v>0</v>
      </c>
      <c r="CD27">
        <f t="shared" si="55"/>
        <v>25</v>
      </c>
      <c r="CE27" s="5">
        <f t="shared" si="116"/>
        <v>-1.392684669431532E-2</v>
      </c>
      <c r="CF27" s="3"/>
      <c r="CG27">
        <f t="shared" si="84"/>
        <v>-5</v>
      </c>
      <c r="CH27">
        <f t="shared" si="56"/>
        <v>18</v>
      </c>
      <c r="CI27" s="5">
        <f t="shared" si="117"/>
        <v>0</v>
      </c>
      <c r="CJ27" s="3"/>
      <c r="CK27">
        <f t="shared" si="85"/>
        <v>0</v>
      </c>
      <c r="CL27">
        <f t="shared" si="57"/>
        <v>18</v>
      </c>
      <c r="CM27" s="5">
        <f t="shared" si="118"/>
        <v>4.4064811763879774E-3</v>
      </c>
      <c r="CN27" s="3"/>
      <c r="CO27">
        <f t="shared" si="86"/>
        <v>1</v>
      </c>
      <c r="CP27">
        <f t="shared" si="58"/>
        <v>8</v>
      </c>
      <c r="CQ27" s="5">
        <f t="shared" si="119"/>
        <v>0</v>
      </c>
      <c r="CR27" s="3"/>
      <c r="CS27">
        <f t="shared" si="87"/>
        <v>0</v>
      </c>
      <c r="CT27">
        <f t="shared" si="59"/>
        <v>19</v>
      </c>
      <c r="CU27" s="5">
        <f t="shared" si="120"/>
        <v>1.3307011108447453E-2</v>
      </c>
      <c r="CV27" s="3"/>
      <c r="CW27">
        <f t="shared" si="88"/>
        <v>3</v>
      </c>
      <c r="CX27">
        <f t="shared" si="60"/>
        <v>12</v>
      </c>
      <c r="CY27" s="5">
        <f t="shared" si="121"/>
        <v>6.7156322517019085E-3</v>
      </c>
      <c r="CZ27" s="3"/>
      <c r="DA27">
        <f t="shared" si="89"/>
        <v>1</v>
      </c>
      <c r="DB27">
        <f t="shared" si="61"/>
        <v>15</v>
      </c>
      <c r="DC27" s="5">
        <f t="shared" si="122"/>
        <v>5.3212517954388527E-3</v>
      </c>
      <c r="DD27" s="3"/>
      <c r="DE27">
        <f t="shared" si="90"/>
        <v>1</v>
      </c>
      <c r="DF27">
        <f t="shared" si="62"/>
        <v>16</v>
      </c>
      <c r="DG27" s="5">
        <f t="shared" si="123"/>
        <v>2.924196299491455E-2</v>
      </c>
      <c r="DH27" s="3"/>
      <c r="DI27">
        <f t="shared" si="91"/>
        <v>5</v>
      </c>
      <c r="DJ27">
        <f t="shared" si="63"/>
        <v>14</v>
      </c>
      <c r="DK27" s="5">
        <f t="shared" si="124"/>
        <v>3.4571296666227491E-2</v>
      </c>
      <c r="DL27" s="3"/>
      <c r="DM27">
        <f t="shared" si="92"/>
        <v>5</v>
      </c>
      <c r="DN27">
        <f t="shared" si="64"/>
        <v>18</v>
      </c>
      <c r="DO27" s="5">
        <f t="shared" si="125"/>
        <v>4.4064811763879774E-3</v>
      </c>
      <c r="DP27" s="3"/>
      <c r="DQ27">
        <f t="shared" si="93"/>
        <v>1</v>
      </c>
      <c r="DR27">
        <f t="shared" si="65"/>
        <v>10</v>
      </c>
      <c r="DS27" s="5">
        <f t="shared" si="126"/>
        <v>1.731305178338105E-2</v>
      </c>
      <c r="DT27" s="3"/>
      <c r="DU27">
        <f t="shared" si="94"/>
        <v>2</v>
      </c>
      <c r="DV27">
        <f t="shared" si="66"/>
        <v>22</v>
      </c>
      <c r="DW27" s="5">
        <f t="shared" si="127"/>
        <v>0</v>
      </c>
      <c r="DY27">
        <f t="shared" si="95"/>
        <v>0</v>
      </c>
    </row>
    <row r="28" spans="1:129">
      <c r="A28" s="2">
        <v>41483</v>
      </c>
      <c r="B28">
        <f t="shared" si="32"/>
        <v>20</v>
      </c>
      <c r="C28" s="5">
        <f t="shared" si="96"/>
        <v>1.1775515835346528E-2</v>
      </c>
      <c r="E28">
        <f t="shared" si="67"/>
        <v>2</v>
      </c>
      <c r="F28">
        <f t="shared" si="33"/>
        <v>16</v>
      </c>
      <c r="G28" s="5">
        <f t="shared" si="97"/>
        <v>1.4947433403861066E-2</v>
      </c>
      <c r="I28">
        <f t="shared" si="34"/>
        <v>2</v>
      </c>
      <c r="J28">
        <f t="shared" si="35"/>
        <v>19</v>
      </c>
      <c r="K28" s="5">
        <f t="shared" si="98"/>
        <v>0</v>
      </c>
      <c r="L28" s="3"/>
      <c r="M28">
        <f t="shared" si="68"/>
        <v>0</v>
      </c>
      <c r="N28">
        <f t="shared" si="36"/>
        <v>16</v>
      </c>
      <c r="O28" s="5">
        <f t="shared" si="99"/>
        <v>0</v>
      </c>
      <c r="P28" s="3"/>
      <c r="Q28">
        <f t="shared" si="37"/>
        <v>0</v>
      </c>
      <c r="R28">
        <f t="shared" si="38"/>
        <v>16</v>
      </c>
      <c r="S28" s="5">
        <f t="shared" si="100"/>
        <v>-1.3001741474257478E-2</v>
      </c>
      <c r="T28" s="3"/>
      <c r="U28">
        <f t="shared" si="69"/>
        <v>-2</v>
      </c>
      <c r="V28">
        <f t="shared" si="39"/>
        <v>14</v>
      </c>
      <c r="W28" s="5">
        <f t="shared" si="101"/>
        <v>-2.1341860005465674E-2</v>
      </c>
      <c r="X28" s="3"/>
      <c r="Y28">
        <f t="shared" si="70"/>
        <v>-3</v>
      </c>
      <c r="Z28">
        <f t="shared" si="40"/>
        <v>12</v>
      </c>
      <c r="AA28" s="5">
        <f t="shared" si="102"/>
        <v>-1.6982005508324627E-2</v>
      </c>
      <c r="AC28">
        <f t="shared" si="71"/>
        <v>-2</v>
      </c>
      <c r="AD28">
        <f t="shared" si="41"/>
        <v>16</v>
      </c>
      <c r="AE28" s="5">
        <f t="shared" si="103"/>
        <v>7.1967196003295264E-3</v>
      </c>
      <c r="AF28" s="3"/>
      <c r="AG28">
        <f t="shared" si="72"/>
        <v>1</v>
      </c>
      <c r="AH28">
        <f t="shared" si="42"/>
        <v>18</v>
      </c>
      <c r="AI28" s="5">
        <f t="shared" si="104"/>
        <v>3.6819697185833666E-2</v>
      </c>
      <c r="AK28">
        <f t="shared" si="73"/>
        <v>5</v>
      </c>
      <c r="AL28">
        <f t="shared" si="43"/>
        <v>18.5</v>
      </c>
      <c r="AM28" s="5">
        <f t="shared" si="105"/>
        <v>-8.6249830653135628E-3</v>
      </c>
      <c r="AN28" s="3"/>
      <c r="AO28">
        <f t="shared" si="74"/>
        <v>-1.5</v>
      </c>
      <c r="AP28">
        <f t="shared" si="44"/>
        <v>24</v>
      </c>
      <c r="AQ28" s="5">
        <f t="shared" si="106"/>
        <v>9.7148161925517673E-3</v>
      </c>
      <c r="AS28">
        <f t="shared" si="75"/>
        <v>2</v>
      </c>
      <c r="AT28">
        <f t="shared" si="45"/>
        <v>32</v>
      </c>
      <c r="AU28" s="5">
        <f t="shared" si="107"/>
        <v>1.0997822136278312E-2</v>
      </c>
      <c r="AV28" s="3">
        <f>(AT28/AT$23)^(1/($A28-$A$23))-1</f>
        <v>4.4992120082522957E-2</v>
      </c>
      <c r="AW28">
        <f t="shared" si="76"/>
        <v>3</v>
      </c>
      <c r="AX28">
        <f t="shared" si="46"/>
        <v>19</v>
      </c>
      <c r="AY28" s="5">
        <f t="shared" si="108"/>
        <v>0</v>
      </c>
      <c r="AZ28" s="3"/>
      <c r="BA28">
        <f t="shared" si="77"/>
        <v>0</v>
      </c>
      <c r="BB28">
        <f t="shared" si="47"/>
        <v>37</v>
      </c>
      <c r="BC28" s="5">
        <f t="shared" si="109"/>
        <v>-5.8322298499002834E-3</v>
      </c>
      <c r="BD28" s="3"/>
      <c r="BE28">
        <f t="shared" si="78"/>
        <v>-2</v>
      </c>
      <c r="BF28">
        <f t="shared" si="48"/>
        <v>11</v>
      </c>
      <c r="BG28" s="5">
        <f t="shared" si="110"/>
        <v>2.2547174131222203E-2</v>
      </c>
      <c r="BH28" s="3"/>
      <c r="BI28">
        <f t="shared" si="79"/>
        <v>2</v>
      </c>
      <c r="BJ28">
        <f t="shared" si="49"/>
        <v>13</v>
      </c>
      <c r="BK28" s="5">
        <f t="shared" si="111"/>
        <v>1.8734901615078181E-2</v>
      </c>
      <c r="BL28" s="3">
        <f>(BJ28/BJ$23)^(1/($A28-$A$23))-1</f>
        <v>2.3548172620616814E-2</v>
      </c>
      <c r="BM28">
        <f t="shared" si="80"/>
        <v>2</v>
      </c>
      <c r="BN28">
        <f t="shared" si="50"/>
        <v>23</v>
      </c>
      <c r="BO28" s="5">
        <f t="shared" si="112"/>
        <v>0</v>
      </c>
      <c r="BP28" s="3"/>
      <c r="BQ28">
        <f t="shared" si="81"/>
        <v>0</v>
      </c>
      <c r="BR28">
        <f t="shared" si="51"/>
        <v>10</v>
      </c>
      <c r="BS28" s="5">
        <f t="shared" si="113"/>
        <v>2.5103648456901162E-2</v>
      </c>
      <c r="BT28" s="3">
        <f>(BR28/BR$23)^(1/($A28-$A$23))-1</f>
        <v>1.929445730784618E-2</v>
      </c>
      <c r="BU28">
        <f t="shared" si="82"/>
        <v>2</v>
      </c>
      <c r="BV28">
        <f t="shared" si="52"/>
        <v>13</v>
      </c>
      <c r="BW28" s="5">
        <f t="shared" si="114"/>
        <v>-2.2806939006469795E-2</v>
      </c>
      <c r="BX28" s="3"/>
      <c r="BY28">
        <f t="shared" si="53"/>
        <v>-3</v>
      </c>
      <c r="BZ28">
        <f t="shared" si="54"/>
        <v>13</v>
      </c>
      <c r="CA28" s="5">
        <f t="shared" si="115"/>
        <v>8.9333000545039898E-3</v>
      </c>
      <c r="CB28" s="3"/>
      <c r="CC28">
        <f t="shared" si="83"/>
        <v>1</v>
      </c>
      <c r="CD28">
        <f t="shared" si="55"/>
        <v>25</v>
      </c>
      <c r="CE28" s="5">
        <f t="shared" si="116"/>
        <v>0</v>
      </c>
      <c r="CF28" s="3"/>
      <c r="CG28">
        <f t="shared" si="84"/>
        <v>0</v>
      </c>
      <c r="CH28">
        <f t="shared" si="56"/>
        <v>19</v>
      </c>
      <c r="CI28" s="5">
        <f t="shared" si="117"/>
        <v>6.0255500610486568E-3</v>
      </c>
      <c r="CK28">
        <f t="shared" si="85"/>
        <v>1</v>
      </c>
      <c r="CL28">
        <f t="shared" si="57"/>
        <v>19</v>
      </c>
      <c r="CM28" s="5">
        <f t="shared" si="118"/>
        <v>6.0255500610486568E-3</v>
      </c>
      <c r="CO28">
        <f t="shared" si="86"/>
        <v>1</v>
      </c>
      <c r="CP28">
        <f t="shared" si="58"/>
        <v>8</v>
      </c>
      <c r="CQ28" s="5">
        <f t="shared" si="119"/>
        <v>0</v>
      </c>
      <c r="CR28" s="3"/>
      <c r="CS28">
        <f t="shared" si="87"/>
        <v>0</v>
      </c>
      <c r="CT28">
        <f t="shared" si="59"/>
        <v>24</v>
      </c>
      <c r="CU28" s="5">
        <f t="shared" si="120"/>
        <v>2.6297027857260957E-2</v>
      </c>
      <c r="CW28">
        <f t="shared" si="88"/>
        <v>5</v>
      </c>
      <c r="CX28">
        <f t="shared" si="60"/>
        <v>12</v>
      </c>
      <c r="CY28" s="5">
        <f t="shared" si="121"/>
        <v>0</v>
      </c>
      <c r="CZ28" s="3"/>
      <c r="DA28">
        <f t="shared" si="89"/>
        <v>0</v>
      </c>
      <c r="DB28">
        <f t="shared" si="61"/>
        <v>18</v>
      </c>
      <c r="DC28" s="5">
        <f t="shared" si="122"/>
        <v>2.046453567684825E-2</v>
      </c>
      <c r="DE28">
        <f t="shared" si="90"/>
        <v>3</v>
      </c>
      <c r="DF28">
        <f t="shared" si="62"/>
        <v>18</v>
      </c>
      <c r="DG28" s="5">
        <f t="shared" si="123"/>
        <v>1.3173013591409877E-2</v>
      </c>
      <c r="DI28">
        <f t="shared" si="91"/>
        <v>2</v>
      </c>
      <c r="DJ28">
        <f t="shared" si="63"/>
        <v>23</v>
      </c>
      <c r="DK28" s="5">
        <f t="shared" si="124"/>
        <v>5.6709309113653905E-2</v>
      </c>
      <c r="DM28">
        <f t="shared" si="92"/>
        <v>9</v>
      </c>
      <c r="DN28">
        <f t="shared" si="64"/>
        <v>19</v>
      </c>
      <c r="DO28" s="5">
        <f t="shared" si="125"/>
        <v>6.0255500610486568E-3</v>
      </c>
      <c r="DQ28">
        <f t="shared" si="93"/>
        <v>1</v>
      </c>
      <c r="DR28">
        <f t="shared" si="65"/>
        <v>20</v>
      </c>
      <c r="DS28" s="5">
        <f t="shared" si="126"/>
        <v>8.0059738892306109E-2</v>
      </c>
      <c r="DU28">
        <f t="shared" si="94"/>
        <v>10</v>
      </c>
      <c r="DV28">
        <f t="shared" si="66"/>
        <v>9</v>
      </c>
      <c r="DW28" s="5">
        <f t="shared" si="127"/>
        <v>-9.4540833214924014E-2</v>
      </c>
      <c r="DX28" s="3"/>
      <c r="DY28">
        <f t="shared" si="95"/>
        <v>-13</v>
      </c>
    </row>
    <row r="29" spans="1:129">
      <c r="A29" s="2">
        <v>41499</v>
      </c>
      <c r="B29">
        <f t="shared" si="32"/>
        <v>19</v>
      </c>
      <c r="C29" s="5">
        <f t="shared" si="96"/>
        <v>-3.2006977101884937E-3</v>
      </c>
      <c r="D29" s="3">
        <f>(B28/B$23)^(1/($A28-$A$23))-1</f>
        <v>3.0570998006067329E-2</v>
      </c>
      <c r="E29">
        <f t="shared" si="67"/>
        <v>-1</v>
      </c>
      <c r="F29">
        <f t="shared" si="33"/>
        <v>11</v>
      </c>
      <c r="G29" s="5">
        <f t="shared" si="97"/>
        <v>-2.3146259287987858E-2</v>
      </c>
      <c r="H29" s="3">
        <f>(F28/F$23)^(1/($A28-$A$23))-1</f>
        <v>2.6927212470184925E-2</v>
      </c>
      <c r="I29">
        <f t="shared" si="34"/>
        <v>-5</v>
      </c>
      <c r="J29">
        <f t="shared" si="35"/>
        <v>16</v>
      </c>
      <c r="K29" s="5">
        <f t="shared" si="98"/>
        <v>-1.0683166328605997E-2</v>
      </c>
      <c r="L29" s="3">
        <f>(J26/J$23)^(1/($A26-$A$23))-1</f>
        <v>4.6048951372394953E-2</v>
      </c>
      <c r="M29">
        <f t="shared" si="68"/>
        <v>-3</v>
      </c>
      <c r="N29">
        <f t="shared" si="36"/>
        <v>19</v>
      </c>
      <c r="O29" s="5">
        <f t="shared" si="99"/>
        <v>1.0798528807965724E-2</v>
      </c>
      <c r="P29" s="3">
        <f>(N25/N$23)^(1/($A25-$A$23))-1</f>
        <v>7.905951023212765E-2</v>
      </c>
      <c r="Q29">
        <f t="shared" si="37"/>
        <v>3</v>
      </c>
      <c r="R29">
        <f t="shared" si="38"/>
        <v>16</v>
      </c>
      <c r="S29" s="5">
        <f t="shared" si="100"/>
        <v>0</v>
      </c>
      <c r="T29" s="3">
        <f>(R26/R$23)^(1/($A26-$A$23))-1</f>
        <v>4.6048951372394953E-2</v>
      </c>
      <c r="U29">
        <f t="shared" si="69"/>
        <v>0</v>
      </c>
      <c r="V29">
        <f t="shared" si="39"/>
        <v>13</v>
      </c>
      <c r="W29" s="5">
        <f t="shared" si="101"/>
        <v>-4.6210382553656393E-3</v>
      </c>
      <c r="X29" s="3">
        <f>(V26/V$23)^(1/($A26-$A$23))-1</f>
        <v>4.7358436096704981E-2</v>
      </c>
      <c r="Y29">
        <f t="shared" si="70"/>
        <v>-1</v>
      </c>
      <c r="Z29">
        <f t="shared" si="40"/>
        <v>12</v>
      </c>
      <c r="AA29" s="5">
        <f t="shared" si="102"/>
        <v>0</v>
      </c>
      <c r="AB29" s="3">
        <f>(Z26/Z$23)^(1/($A26-$A$23))-1</f>
        <v>4.0035225476432901E-2</v>
      </c>
      <c r="AC29">
        <f t="shared" si="71"/>
        <v>0</v>
      </c>
      <c r="AD29">
        <f t="shared" si="41"/>
        <v>17</v>
      </c>
      <c r="AE29" s="5">
        <f t="shared" si="103"/>
        <v>3.7962263462985035E-3</v>
      </c>
      <c r="AF29" s="3">
        <f>(AD25/AD$23)^(1/($A25-$A$23))-1</f>
        <v>7.5898653113133374E-2</v>
      </c>
      <c r="AG29">
        <f t="shared" si="72"/>
        <v>1</v>
      </c>
      <c r="AH29">
        <f t="shared" si="42"/>
        <v>16</v>
      </c>
      <c r="AI29" s="5">
        <f t="shared" si="104"/>
        <v>-7.3344106959505329E-3</v>
      </c>
      <c r="AJ29" s="3">
        <f>(AH28/AH$23)^(1/($A28-$A$23))-1</f>
        <v>2.8848922655081877E-2</v>
      </c>
      <c r="AK29">
        <f t="shared" si="73"/>
        <v>-2</v>
      </c>
      <c r="AL29">
        <f t="shared" si="43"/>
        <v>10</v>
      </c>
      <c r="AM29" s="5">
        <f t="shared" si="105"/>
        <v>-3.7719318770896293E-2</v>
      </c>
      <c r="AN29" s="3">
        <f>(AL26/AL$23)^(1/($A26-$A$23))-1</f>
        <v>4.6048951372394953E-2</v>
      </c>
      <c r="AO29">
        <f t="shared" si="74"/>
        <v>-8.5</v>
      </c>
      <c r="AP29">
        <f t="shared" si="44"/>
        <v>22</v>
      </c>
      <c r="AQ29" s="5">
        <f t="shared" si="106"/>
        <v>-5.4234507607408E-3</v>
      </c>
      <c r="AR29" s="3">
        <f>(AP28/AP$23)^(1/($A28-$A$23))-1</f>
        <v>3.3557783007027719E-2</v>
      </c>
      <c r="AS29">
        <f t="shared" si="75"/>
        <v>-2</v>
      </c>
      <c r="AT29">
        <f t="shared" si="45"/>
        <v>19</v>
      </c>
      <c r="AU29" s="5">
        <f t="shared" si="107"/>
        <v>-3.2056012688200353E-2</v>
      </c>
      <c r="AV29" s="3"/>
      <c r="AW29">
        <f t="shared" si="76"/>
        <v>-13</v>
      </c>
      <c r="AX29">
        <f t="shared" si="46"/>
        <v>12</v>
      </c>
      <c r="AY29" s="5">
        <f t="shared" si="108"/>
        <v>-2.8312249609678264E-2</v>
      </c>
      <c r="AZ29" s="3"/>
      <c r="BA29">
        <f t="shared" si="77"/>
        <v>-7</v>
      </c>
      <c r="BB29">
        <f t="shared" si="47"/>
        <v>16</v>
      </c>
      <c r="BC29" s="5">
        <f t="shared" si="109"/>
        <v>-5.1046589089004613E-2</v>
      </c>
      <c r="BD29" s="3"/>
      <c r="BE29">
        <f t="shared" si="78"/>
        <v>-21</v>
      </c>
      <c r="BF29">
        <f t="shared" si="48"/>
        <v>-26</v>
      </c>
      <c r="BG29" s="5" t="e">
        <f t="shared" si="110"/>
        <v>#NUM!</v>
      </c>
      <c r="BH29" s="3"/>
      <c r="BI29">
        <f t="shared" si="79"/>
        <v>-37</v>
      </c>
      <c r="BJ29">
        <f t="shared" si="49"/>
        <v>10</v>
      </c>
      <c r="BK29" s="5">
        <f t="shared" si="111"/>
        <v>-1.6264055010011158E-2</v>
      </c>
      <c r="BL29" s="3"/>
      <c r="BM29">
        <f t="shared" si="80"/>
        <v>-3</v>
      </c>
      <c r="BN29">
        <f t="shared" si="50"/>
        <v>20</v>
      </c>
      <c r="BO29" s="5">
        <f t="shared" si="112"/>
        <v>-8.6970810684048327E-3</v>
      </c>
      <c r="BP29" s="3">
        <f>(BN27/BN$23)^(1/($A27-$A$23))-1</f>
        <v>3.8440465909715504E-2</v>
      </c>
      <c r="BQ29">
        <f t="shared" si="81"/>
        <v>-3</v>
      </c>
      <c r="BR29">
        <f t="shared" si="51"/>
        <v>-46</v>
      </c>
      <c r="BS29" s="5" t="e">
        <f t="shared" si="113"/>
        <v>#NUM!</v>
      </c>
      <c r="BT29" s="3"/>
      <c r="BU29">
        <f t="shared" si="82"/>
        <v>-56</v>
      </c>
      <c r="BV29">
        <f t="shared" si="52"/>
        <v>16</v>
      </c>
      <c r="BW29" s="5">
        <f t="shared" si="114"/>
        <v>1.3062032986787653E-2</v>
      </c>
      <c r="BX29" s="3">
        <f>(BV26/BV$23)^(1/($A26-$A$23))-1</f>
        <v>4.6048951372394953E-2</v>
      </c>
      <c r="BY29">
        <f t="shared" si="53"/>
        <v>3</v>
      </c>
      <c r="BZ29">
        <f t="shared" si="54"/>
        <v>14</v>
      </c>
      <c r="CA29" s="5">
        <f t="shared" si="115"/>
        <v>4.6424913856588645E-3</v>
      </c>
      <c r="CB29" s="3">
        <f>(BZ26/BZ$23)^(1/($A26-$A$23))-1</f>
        <v>3.4390182672846548E-2</v>
      </c>
      <c r="CC29">
        <f t="shared" si="83"/>
        <v>1</v>
      </c>
      <c r="CD29">
        <f t="shared" si="55"/>
        <v>24</v>
      </c>
      <c r="CE29" s="5">
        <f t="shared" si="116"/>
        <v>-2.54812266746407E-3</v>
      </c>
      <c r="CF29" s="3">
        <f>(CD26/CD$23)^(1/($A26-$A$23))-1</f>
        <v>5.7767560283175756E-2</v>
      </c>
      <c r="CG29">
        <f t="shared" si="84"/>
        <v>-1</v>
      </c>
      <c r="CH29">
        <f t="shared" si="56"/>
        <v>15</v>
      </c>
      <c r="CI29" s="5">
        <f t="shared" si="117"/>
        <v>-1.4665694188359502E-2</v>
      </c>
      <c r="CJ29" s="3">
        <f>(CH26/CH$23)^(1/($A26-$A$23))-1</f>
        <v>4.4670422462421255E-2</v>
      </c>
      <c r="CK29">
        <f t="shared" si="85"/>
        <v>-4</v>
      </c>
      <c r="CL29">
        <f t="shared" si="57"/>
        <v>16</v>
      </c>
      <c r="CM29" s="5">
        <f t="shared" si="118"/>
        <v>-1.0683166328605997E-2</v>
      </c>
      <c r="CN29" s="3">
        <f>(CL28/CL$23)^(1/($A28-$A$23))-1</f>
        <v>2.9732269940887734E-2</v>
      </c>
      <c r="CO29">
        <f t="shared" si="86"/>
        <v>-3</v>
      </c>
      <c r="CP29">
        <f t="shared" si="58"/>
        <v>-26</v>
      </c>
      <c r="CQ29" s="5" t="e">
        <f t="shared" si="119"/>
        <v>#NUM!</v>
      </c>
      <c r="CR29" s="3"/>
      <c r="CS29">
        <f t="shared" si="87"/>
        <v>-34</v>
      </c>
      <c r="CT29">
        <f t="shared" si="59"/>
        <v>18</v>
      </c>
      <c r="CU29" s="5">
        <f t="shared" si="120"/>
        <v>-1.7819451444741063E-2</v>
      </c>
      <c r="CV29" s="3">
        <f>(CT28/CT$23)^(1/($A28-$A$23))-1</f>
        <v>3.3557783007027719E-2</v>
      </c>
      <c r="CW29">
        <f t="shared" si="88"/>
        <v>-6</v>
      </c>
      <c r="CX29">
        <f t="shared" si="60"/>
        <v>19</v>
      </c>
      <c r="CY29" s="5">
        <f t="shared" si="121"/>
        <v>2.9137188976917194E-2</v>
      </c>
      <c r="CZ29" s="3">
        <f>(CX29/CX$23)^(1/($A29-$A$23))-1</f>
        <v>2.3639992334678617E-2</v>
      </c>
      <c r="DA29">
        <f t="shared" si="89"/>
        <v>7</v>
      </c>
      <c r="DB29">
        <f t="shared" si="61"/>
        <v>15</v>
      </c>
      <c r="DC29" s="5">
        <f t="shared" si="122"/>
        <v>-1.1330419083022236E-2</v>
      </c>
      <c r="DD29" s="3">
        <f>(DB28/DB$23)^(1/($A28-$A$23))-1</f>
        <v>2.8848922655081877E-2</v>
      </c>
      <c r="DE29">
        <f t="shared" si="90"/>
        <v>-3</v>
      </c>
      <c r="DF29">
        <f t="shared" si="62"/>
        <v>9</v>
      </c>
      <c r="DG29" s="5">
        <f t="shared" si="123"/>
        <v>-4.23967193014263E-2</v>
      </c>
      <c r="DH29" s="3">
        <f>(DF28/DF$23)^(1/($A28-$A$23))-1</f>
        <v>2.8848922655081877E-2</v>
      </c>
      <c r="DI29">
        <f t="shared" si="91"/>
        <v>-9</v>
      </c>
      <c r="DJ29">
        <f t="shared" si="63"/>
        <v>19</v>
      </c>
      <c r="DK29" s="5">
        <f t="shared" si="124"/>
        <v>-1.1869942051132343E-2</v>
      </c>
      <c r="DL29" s="3">
        <f>(DJ28/DJ$23)^(1/($A28-$A$23))-1</f>
        <v>3.2859799418205382E-2</v>
      </c>
      <c r="DM29">
        <f t="shared" si="92"/>
        <v>-4</v>
      </c>
      <c r="DN29">
        <f t="shared" si="64"/>
        <v>11</v>
      </c>
      <c r="DO29" s="5">
        <f t="shared" si="125"/>
        <v>-3.3582150278735123E-2</v>
      </c>
      <c r="DP29" s="3">
        <f>(DN28/DN$23)^(1/($A28-$A$23))-1</f>
        <v>2.9732269940887734E-2</v>
      </c>
      <c r="DQ29">
        <f t="shared" si="93"/>
        <v>-8</v>
      </c>
      <c r="DR29">
        <f t="shared" si="65"/>
        <v>20</v>
      </c>
      <c r="DS29" s="5">
        <f t="shared" si="126"/>
        <v>0</v>
      </c>
      <c r="DT29" s="3">
        <f>(DR28/DR$23)^(1/($A28-$A$23))-1</f>
        <v>3.0570998006067329E-2</v>
      </c>
      <c r="DU29">
        <f t="shared" si="94"/>
        <v>0</v>
      </c>
      <c r="DV29">
        <f t="shared" si="66"/>
        <v>9</v>
      </c>
      <c r="DW29" s="5">
        <f t="shared" si="127"/>
        <v>0</v>
      </c>
      <c r="DX29" s="3">
        <f>(DV27/DV$23)^(1/($A27-$A$23))-1</f>
        <v>3.7585993409259055E-2</v>
      </c>
      <c r="DY29">
        <f t="shared" si="95"/>
        <v>0</v>
      </c>
    </row>
    <row r="30" spans="1:129">
      <c r="A30" s="2">
        <v>41514</v>
      </c>
      <c r="B30">
        <f t="shared" si="32"/>
        <v>20</v>
      </c>
      <c r="C30" s="5">
        <f t="shared" si="96"/>
        <v>3.4254063004255375E-3</v>
      </c>
      <c r="D30" s="3"/>
      <c r="E30">
        <f t="shared" si="67"/>
        <v>1</v>
      </c>
      <c r="F30">
        <f t="shared" si="33"/>
        <v>16</v>
      </c>
      <c r="G30" s="5">
        <f t="shared" si="97"/>
        <v>2.5294166677015006E-2</v>
      </c>
      <c r="H30" s="3"/>
      <c r="I30">
        <f t="shared" si="34"/>
        <v>5</v>
      </c>
      <c r="J30">
        <f t="shared" si="35"/>
        <v>16</v>
      </c>
      <c r="K30" s="5">
        <f t="shared" si="98"/>
        <v>0</v>
      </c>
      <c r="L30" s="3"/>
      <c r="M30">
        <f t="shared" si="68"/>
        <v>0</v>
      </c>
      <c r="N30">
        <f t="shared" si="36"/>
        <v>16</v>
      </c>
      <c r="O30" s="5">
        <f t="shared" si="99"/>
        <v>-1.1391305902784699E-2</v>
      </c>
      <c r="P30" s="3"/>
      <c r="Q30">
        <f t="shared" si="37"/>
        <v>-3</v>
      </c>
      <c r="R30">
        <f t="shared" si="38"/>
        <v>-26</v>
      </c>
      <c r="S30" s="5">
        <f t="shared" si="100"/>
        <v>-2.0328967026665383</v>
      </c>
      <c r="T30" s="3"/>
      <c r="U30">
        <f t="shared" si="69"/>
        <v>-42</v>
      </c>
      <c r="V30">
        <f t="shared" si="39"/>
        <v>-26</v>
      </c>
      <c r="W30" s="5">
        <f t="shared" si="101"/>
        <v>-2.0472941228206265</v>
      </c>
      <c r="X30" s="3"/>
      <c r="Y30">
        <f t="shared" si="70"/>
        <v>-39</v>
      </c>
      <c r="Z30">
        <f t="shared" si="40"/>
        <v>-26</v>
      </c>
      <c r="AA30" s="5">
        <f t="shared" si="102"/>
        <v>-2.0528976106233876</v>
      </c>
      <c r="AB30" s="3"/>
      <c r="AC30">
        <f t="shared" si="71"/>
        <v>-38</v>
      </c>
      <c r="AD30">
        <f t="shared" si="41"/>
        <v>16</v>
      </c>
      <c r="AE30" s="5">
        <f t="shared" si="103"/>
        <v>-4.0334850137754286E-3</v>
      </c>
      <c r="AF30" s="3"/>
      <c r="AG30">
        <f t="shared" si="72"/>
        <v>-1</v>
      </c>
      <c r="AH30">
        <f t="shared" si="42"/>
        <v>16</v>
      </c>
      <c r="AI30" s="5">
        <f t="shared" si="104"/>
        <v>0</v>
      </c>
      <c r="AJ30" s="3"/>
      <c r="AK30">
        <f t="shared" si="73"/>
        <v>0</v>
      </c>
      <c r="AL30">
        <f t="shared" si="43"/>
        <v>6</v>
      </c>
      <c r="AM30" s="5">
        <f t="shared" si="105"/>
        <v>-3.3481695525419797E-2</v>
      </c>
      <c r="AN30" s="3"/>
      <c r="AO30">
        <f t="shared" si="74"/>
        <v>-4</v>
      </c>
      <c r="AP30">
        <f t="shared" si="44"/>
        <v>20</v>
      </c>
      <c r="AQ30" s="5">
        <f t="shared" si="106"/>
        <v>-6.3338679405422482E-3</v>
      </c>
      <c r="AR30" s="3"/>
      <c r="AS30">
        <f t="shared" si="75"/>
        <v>-2</v>
      </c>
      <c r="AT30">
        <f t="shared" si="45"/>
        <v>16</v>
      </c>
      <c r="AU30" s="5">
        <f t="shared" si="107"/>
        <v>-1.1391305902784699E-2</v>
      </c>
      <c r="AV30" s="3"/>
      <c r="AW30">
        <f t="shared" si="76"/>
        <v>-3</v>
      </c>
      <c r="AX30">
        <f t="shared" si="46"/>
        <v>-26</v>
      </c>
      <c r="AY30" s="5">
        <f t="shared" si="108"/>
        <v>-2.0528976106233876</v>
      </c>
      <c r="AZ30" s="3"/>
      <c r="BA30">
        <f t="shared" si="77"/>
        <v>-38</v>
      </c>
      <c r="BB30">
        <f t="shared" si="47"/>
        <v>-26</v>
      </c>
      <c r="BC30" s="5">
        <f t="shared" si="109"/>
        <v>-2.0328967026665383</v>
      </c>
      <c r="BD30" s="3"/>
      <c r="BE30">
        <f t="shared" si="78"/>
        <v>-42</v>
      </c>
      <c r="BF30">
        <f t="shared" si="48"/>
        <v>-26</v>
      </c>
      <c r="BG30" s="5">
        <f t="shared" si="110"/>
        <v>0</v>
      </c>
      <c r="BH30" s="3"/>
      <c r="BI30">
        <f t="shared" si="79"/>
        <v>0</v>
      </c>
      <c r="BJ30">
        <f t="shared" si="49"/>
        <v>-26</v>
      </c>
      <c r="BK30" s="5">
        <f t="shared" si="111"/>
        <v>-2.0657734321980055</v>
      </c>
      <c r="BL30" s="3"/>
      <c r="BM30">
        <f t="shared" si="80"/>
        <v>-36</v>
      </c>
      <c r="BN30">
        <f t="shared" si="50"/>
        <v>26</v>
      </c>
      <c r="BO30" s="5">
        <f t="shared" si="112"/>
        <v>1.7644813405053306E-2</v>
      </c>
      <c r="BP30" s="3"/>
      <c r="BQ30">
        <f t="shared" si="81"/>
        <v>6</v>
      </c>
      <c r="BR30">
        <f t="shared" si="51"/>
        <v>-46</v>
      </c>
      <c r="BS30" s="5">
        <f t="shared" si="113"/>
        <v>0</v>
      </c>
      <c r="BT30" s="3"/>
      <c r="BU30">
        <f t="shared" si="82"/>
        <v>0</v>
      </c>
      <c r="BV30">
        <f t="shared" si="52"/>
        <v>17</v>
      </c>
      <c r="BW30" s="5">
        <f t="shared" si="114"/>
        <v>4.0498199016572034E-3</v>
      </c>
      <c r="BX30" s="3"/>
      <c r="BY30">
        <f t="shared" si="53"/>
        <v>1</v>
      </c>
      <c r="BZ30">
        <f t="shared" si="54"/>
        <v>11</v>
      </c>
      <c r="CA30" s="5">
        <f t="shared" si="115"/>
        <v>-1.5948917782317218E-2</v>
      </c>
      <c r="CB30" s="3"/>
      <c r="CC30">
        <f t="shared" si="83"/>
        <v>-3</v>
      </c>
      <c r="CD30">
        <f t="shared" si="55"/>
        <v>22</v>
      </c>
      <c r="CE30" s="5">
        <f t="shared" si="116"/>
        <v>-5.7839665508887528E-3</v>
      </c>
      <c r="CF30" s="3"/>
      <c r="CG30">
        <f t="shared" si="84"/>
        <v>-2</v>
      </c>
      <c r="CH30">
        <f t="shared" si="56"/>
        <v>-26</v>
      </c>
      <c r="CI30" s="5">
        <f t="shared" si="117"/>
        <v>-2.037350385310873</v>
      </c>
      <c r="CJ30" s="3"/>
      <c r="CK30">
        <f t="shared" si="85"/>
        <v>-41</v>
      </c>
      <c r="CL30">
        <f t="shared" si="57"/>
        <v>-26</v>
      </c>
      <c r="CM30" s="5">
        <f t="shared" si="118"/>
        <v>-2.0328967026665383</v>
      </c>
      <c r="CN30" s="3"/>
      <c r="CO30">
        <f t="shared" si="86"/>
        <v>-42</v>
      </c>
      <c r="CP30">
        <f t="shared" si="58"/>
        <v>-26</v>
      </c>
      <c r="CQ30" s="5">
        <f t="shared" si="119"/>
        <v>0</v>
      </c>
      <c r="CR30" s="3"/>
      <c r="CS30">
        <f t="shared" si="87"/>
        <v>0</v>
      </c>
      <c r="CT30">
        <f t="shared" si="59"/>
        <v>24</v>
      </c>
      <c r="CU30" s="5">
        <f t="shared" si="120"/>
        <v>1.9363899512133687E-2</v>
      </c>
      <c r="CV30" s="3"/>
      <c r="CW30">
        <f>CT30-CT29</f>
        <v>6</v>
      </c>
      <c r="CX30">
        <f t="shared" si="60"/>
        <v>9</v>
      </c>
      <c r="CY30" s="5">
        <f t="shared" si="121"/>
        <v>-4.8593909566188476E-2</v>
      </c>
      <c r="CZ30" s="3"/>
      <c r="DA30">
        <f t="shared" si="89"/>
        <v>-10</v>
      </c>
      <c r="DB30">
        <f t="shared" si="61"/>
        <v>27</v>
      </c>
      <c r="DC30" s="5">
        <f t="shared" si="122"/>
        <v>3.9963667721781171E-2</v>
      </c>
      <c r="DD30" s="3"/>
      <c r="DE30">
        <f t="shared" si="90"/>
        <v>12</v>
      </c>
      <c r="DF30">
        <f t="shared" si="62"/>
        <v>21</v>
      </c>
      <c r="DG30" s="5">
        <f t="shared" si="123"/>
        <v>5.8112355609357458E-2</v>
      </c>
      <c r="DH30" s="3"/>
      <c r="DI30">
        <f t="shared" si="91"/>
        <v>12</v>
      </c>
      <c r="DJ30">
        <f t="shared" si="63"/>
        <v>22</v>
      </c>
      <c r="DK30" s="5">
        <f t="shared" si="124"/>
        <v>9.82148221228063E-3</v>
      </c>
      <c r="DL30" s="3"/>
      <c r="DM30">
        <f t="shared" si="92"/>
        <v>3</v>
      </c>
      <c r="DN30">
        <f t="shared" si="64"/>
        <v>-26</v>
      </c>
      <c r="DO30" s="5">
        <f t="shared" si="125"/>
        <v>-2.0590229640239253</v>
      </c>
      <c r="DP30" s="3"/>
      <c r="DQ30">
        <f t="shared" si="93"/>
        <v>-37</v>
      </c>
      <c r="DR30">
        <f t="shared" si="65"/>
        <v>7</v>
      </c>
      <c r="DS30" s="5">
        <f t="shared" si="126"/>
        <v>-6.7595123360618126E-2</v>
      </c>
      <c r="DT30" s="3"/>
      <c r="DU30">
        <f t="shared" si="94"/>
        <v>-13</v>
      </c>
      <c r="DV30">
        <f t="shared" si="66"/>
        <v>9</v>
      </c>
      <c r="DW30" s="5">
        <f t="shared" si="127"/>
        <v>0</v>
      </c>
      <c r="DX30" s="3"/>
      <c r="DY30">
        <f t="shared" si="95"/>
        <v>0</v>
      </c>
    </row>
    <row r="31" spans="1:129">
      <c r="A31" s="2">
        <v>42282</v>
      </c>
      <c r="B31">
        <f t="shared" si="32"/>
        <v>25</v>
      </c>
      <c r="C31" s="5">
        <f t="shared" si="96"/>
        <v>2.9059371328221673E-4</v>
      </c>
      <c r="D31" s="3"/>
      <c r="E31">
        <f t="shared" si="67"/>
        <v>5</v>
      </c>
      <c r="F31">
        <f t="shared" si="33"/>
        <v>24</v>
      </c>
      <c r="G31" s="5">
        <f t="shared" si="97"/>
        <v>5.280887493082087E-4</v>
      </c>
      <c r="H31" s="3"/>
      <c r="I31">
        <f t="shared" si="34"/>
        <v>8</v>
      </c>
      <c r="J31">
        <f t="shared" si="35"/>
        <v>16</v>
      </c>
      <c r="K31" s="5">
        <f t="shared" si="98"/>
        <v>0</v>
      </c>
      <c r="L31" s="3"/>
      <c r="M31">
        <f t="shared" si="68"/>
        <v>0</v>
      </c>
      <c r="N31">
        <f t="shared" si="36"/>
        <v>12</v>
      </c>
      <c r="O31" s="5">
        <f t="shared" si="99"/>
        <v>-3.7451588324977081E-4</v>
      </c>
      <c r="P31" s="3"/>
      <c r="Q31">
        <f t="shared" si="37"/>
        <v>-4</v>
      </c>
      <c r="R31">
        <f t="shared" si="38"/>
        <v>-26</v>
      </c>
      <c r="S31" s="5">
        <f t="shared" si="100"/>
        <v>0</v>
      </c>
      <c r="T31" s="3"/>
      <c r="U31">
        <f t="shared" si="69"/>
        <v>0</v>
      </c>
      <c r="V31">
        <f t="shared" si="39"/>
        <v>-26</v>
      </c>
      <c r="W31" s="5">
        <f t="shared" si="101"/>
        <v>0</v>
      </c>
      <c r="X31" s="3"/>
      <c r="Y31">
        <f t="shared" si="70"/>
        <v>0</v>
      </c>
      <c r="Z31">
        <f t="shared" si="40"/>
        <v>-26</v>
      </c>
      <c r="AA31" s="5">
        <f t="shared" si="102"/>
        <v>0</v>
      </c>
      <c r="AB31" s="3"/>
      <c r="AC31">
        <f t="shared" si="71"/>
        <v>0</v>
      </c>
      <c r="AD31">
        <f t="shared" si="41"/>
        <v>-26</v>
      </c>
      <c r="AE31" s="5" t="e">
        <f t="shared" si="103"/>
        <v>#NUM!</v>
      </c>
      <c r="AF31" s="3"/>
      <c r="AG31">
        <f t="shared" si="72"/>
        <v>-42</v>
      </c>
      <c r="AH31">
        <f t="shared" si="42"/>
        <v>28</v>
      </c>
      <c r="AI31" s="5">
        <f t="shared" si="104"/>
        <v>7.2893193238843246E-4</v>
      </c>
      <c r="AK31">
        <f t="shared" si="73"/>
        <v>12</v>
      </c>
      <c r="AL31">
        <f t="shared" si="43"/>
        <v>6</v>
      </c>
      <c r="AM31" s="5">
        <f t="shared" si="105"/>
        <v>0</v>
      </c>
      <c r="AN31" s="3"/>
      <c r="AO31">
        <f t="shared" si="74"/>
        <v>0</v>
      </c>
      <c r="AP31">
        <f t="shared" si="44"/>
        <v>20</v>
      </c>
      <c r="AQ31" s="5">
        <f t="shared" si="106"/>
        <v>0</v>
      </c>
      <c r="AR31" s="3"/>
      <c r="AS31">
        <f t="shared" si="75"/>
        <v>0</v>
      </c>
      <c r="AT31">
        <f t="shared" si="45"/>
        <v>13</v>
      </c>
      <c r="AU31" s="5">
        <f t="shared" si="107"/>
        <v>-2.7032721123487757E-4</v>
      </c>
      <c r="AV31" s="3"/>
      <c r="AW31">
        <f t="shared" si="76"/>
        <v>-3</v>
      </c>
      <c r="AX31">
        <f t="shared" si="46"/>
        <v>-26</v>
      </c>
      <c r="AY31" s="5">
        <f t="shared" si="108"/>
        <v>0</v>
      </c>
      <c r="AZ31" s="3"/>
      <c r="BA31">
        <f t="shared" si="77"/>
        <v>0</v>
      </c>
      <c r="BB31">
        <f t="shared" si="47"/>
        <v>-26</v>
      </c>
      <c r="BC31" s="5">
        <f t="shared" si="109"/>
        <v>0</v>
      </c>
      <c r="BD31" s="3"/>
      <c r="BE31">
        <f t="shared" si="78"/>
        <v>0</v>
      </c>
      <c r="BF31">
        <f t="shared" si="48"/>
        <v>-26</v>
      </c>
      <c r="BG31" s="5">
        <f t="shared" si="110"/>
        <v>0</v>
      </c>
      <c r="BH31" s="3"/>
      <c r="BI31">
        <f t="shared" si="79"/>
        <v>0</v>
      </c>
      <c r="BJ31">
        <f t="shared" si="49"/>
        <v>-26</v>
      </c>
      <c r="BK31" s="5">
        <f t="shared" si="111"/>
        <v>0</v>
      </c>
      <c r="BL31" s="3"/>
      <c r="BM31">
        <f t="shared" si="80"/>
        <v>0</v>
      </c>
      <c r="BN31">
        <f t="shared" si="50"/>
        <v>32</v>
      </c>
      <c r="BO31" s="5">
        <f t="shared" si="112"/>
        <v>2.7040030779601487E-4</v>
      </c>
      <c r="BP31" s="3"/>
      <c r="BQ31">
        <f t="shared" si="81"/>
        <v>6</v>
      </c>
      <c r="BR31">
        <f t="shared" si="51"/>
        <v>-46</v>
      </c>
      <c r="BS31" s="5">
        <f t="shared" si="113"/>
        <v>0</v>
      </c>
      <c r="BT31" s="3"/>
      <c r="BU31">
        <f t="shared" si="82"/>
        <v>0</v>
      </c>
      <c r="BV31">
        <f t="shared" si="52"/>
        <v>17</v>
      </c>
      <c r="BW31" s="5">
        <f t="shared" si="114"/>
        <v>0</v>
      </c>
      <c r="BX31" s="3"/>
      <c r="BY31">
        <f t="shared" si="53"/>
        <v>0</v>
      </c>
      <c r="BZ31">
        <f t="shared" si="54"/>
        <v>-46</v>
      </c>
      <c r="CA31" s="5" t="e">
        <f t="shared" si="115"/>
        <v>#NUM!</v>
      </c>
      <c r="CB31" s="3"/>
      <c r="CC31">
        <f t="shared" si="83"/>
        <v>-57</v>
      </c>
      <c r="CD31">
        <f t="shared" si="55"/>
        <v>19</v>
      </c>
      <c r="CE31" s="5">
        <f t="shared" si="116"/>
        <v>-1.9087172202858493E-4</v>
      </c>
      <c r="CF31" s="3"/>
      <c r="CG31">
        <f t="shared" si="84"/>
        <v>-3</v>
      </c>
      <c r="CH31">
        <f t="shared" si="56"/>
        <v>-26</v>
      </c>
      <c r="CI31" s="5">
        <f t="shared" si="117"/>
        <v>0</v>
      </c>
      <c r="CJ31" s="3"/>
      <c r="CK31">
        <f t="shared" si="85"/>
        <v>0</v>
      </c>
      <c r="CL31">
        <f t="shared" si="57"/>
        <v>-26</v>
      </c>
      <c r="CM31" s="5">
        <f t="shared" si="118"/>
        <v>0</v>
      </c>
      <c r="CN31" s="3"/>
      <c r="CO31">
        <f t="shared" si="86"/>
        <v>0</v>
      </c>
      <c r="CP31">
        <f t="shared" si="58"/>
        <v>-26</v>
      </c>
      <c r="CQ31" s="5">
        <f t="shared" si="119"/>
        <v>0</v>
      </c>
      <c r="CR31" s="3"/>
      <c r="CS31">
        <f t="shared" si="87"/>
        <v>0</v>
      </c>
      <c r="CT31">
        <f t="shared" si="59"/>
        <v>21</v>
      </c>
      <c r="CU31" s="5">
        <f t="shared" si="120"/>
        <v>-1.7385388647439548E-4</v>
      </c>
      <c r="CV31" s="3"/>
      <c r="CW31">
        <f>CT31-CT30</f>
        <v>-3</v>
      </c>
      <c r="CX31">
        <f t="shared" si="60"/>
        <v>-46</v>
      </c>
      <c r="CY31" s="5" t="e">
        <f t="shared" si="121"/>
        <v>#NUM!</v>
      </c>
      <c r="CZ31" s="3"/>
      <c r="DA31">
        <f t="shared" si="89"/>
        <v>-55</v>
      </c>
      <c r="DB31">
        <f t="shared" si="61"/>
        <v>24</v>
      </c>
      <c r="DC31" s="5">
        <f t="shared" si="122"/>
        <v>-1.5335156812357198E-4</v>
      </c>
      <c r="DD31" s="3"/>
      <c r="DE31">
        <f t="shared" si="90"/>
        <v>-3</v>
      </c>
      <c r="DF31">
        <f t="shared" si="62"/>
        <v>16</v>
      </c>
      <c r="DG31" s="5">
        <f t="shared" si="123"/>
        <v>-3.5401767965048681E-4</v>
      </c>
      <c r="DH31" s="3"/>
      <c r="DI31">
        <f t="shared" si="91"/>
        <v>-5</v>
      </c>
      <c r="DJ31">
        <f t="shared" si="63"/>
        <v>20</v>
      </c>
      <c r="DK31" s="5">
        <f t="shared" si="124"/>
        <v>-1.2409409631075619E-4</v>
      </c>
      <c r="DL31" s="3"/>
      <c r="DM31">
        <f t="shared" si="92"/>
        <v>-2</v>
      </c>
      <c r="DN31">
        <f t="shared" si="64"/>
        <v>-26</v>
      </c>
      <c r="DO31" s="5">
        <f t="shared" si="125"/>
        <v>0</v>
      </c>
      <c r="DP31" s="3"/>
      <c r="DQ31">
        <f t="shared" si="93"/>
        <v>0</v>
      </c>
      <c r="DR31">
        <f t="shared" si="65"/>
        <v>-26</v>
      </c>
      <c r="DS31" s="5" t="e">
        <f t="shared" si="126"/>
        <v>#NUM!</v>
      </c>
      <c r="DT31" s="3"/>
      <c r="DU31">
        <f t="shared" si="94"/>
        <v>-33</v>
      </c>
      <c r="DV31">
        <f t="shared" si="66"/>
        <v>9</v>
      </c>
      <c r="DW31" s="5">
        <f t="shared" si="127"/>
        <v>0</v>
      </c>
      <c r="DX31" s="3"/>
      <c r="DY31">
        <f t="shared" si="95"/>
        <v>0</v>
      </c>
    </row>
    <row r="32" spans="1:129">
      <c r="A32" s="2">
        <v>41560</v>
      </c>
      <c r="B32">
        <f t="shared" si="32"/>
        <v>22</v>
      </c>
      <c r="C32" s="5">
        <f t="shared" si="96"/>
        <v>1.7707020625579162E-4</v>
      </c>
      <c r="D32" s="3"/>
      <c r="E32">
        <f t="shared" si="67"/>
        <v>-3</v>
      </c>
      <c r="F32">
        <f t="shared" si="33"/>
        <v>24</v>
      </c>
      <c r="G32" s="5">
        <f>(F33/F31)^(1/($A32-$A31))-1</f>
        <v>-1.4815073163092496E-3</v>
      </c>
      <c r="H32" s="3"/>
      <c r="I32">
        <f>F33-F31</f>
        <v>46</v>
      </c>
      <c r="J32">
        <f t="shared" si="35"/>
        <v>14</v>
      </c>
      <c r="K32" s="5">
        <f t="shared" si="98"/>
        <v>1.8496363084419265E-4</v>
      </c>
      <c r="L32" s="3"/>
      <c r="M32">
        <f t="shared" si="68"/>
        <v>-2</v>
      </c>
      <c r="N32">
        <f t="shared" si="36"/>
        <v>11</v>
      </c>
      <c r="O32" s="5">
        <f t="shared" si="99"/>
        <v>1.2052163471065747E-4</v>
      </c>
      <c r="P32" s="3"/>
      <c r="Q32">
        <f t="shared" si="37"/>
        <v>-1</v>
      </c>
      <c r="R32">
        <f t="shared" si="38"/>
        <v>-26</v>
      </c>
      <c r="S32" s="5">
        <f t="shared" si="100"/>
        <v>0</v>
      </c>
      <c r="T32" s="3"/>
      <c r="U32">
        <f t="shared" si="69"/>
        <v>0</v>
      </c>
      <c r="V32">
        <f t="shared" si="39"/>
        <v>-26</v>
      </c>
      <c r="W32" s="5">
        <f t="shared" si="101"/>
        <v>0</v>
      </c>
      <c r="X32" s="3"/>
      <c r="Y32">
        <f t="shared" si="70"/>
        <v>0</v>
      </c>
      <c r="Z32">
        <f t="shared" si="40"/>
        <v>-26</v>
      </c>
      <c r="AA32" s="5">
        <f t="shared" si="102"/>
        <v>0</v>
      </c>
      <c r="AB32" s="3"/>
      <c r="AC32">
        <f t="shared" si="71"/>
        <v>0</v>
      </c>
      <c r="AD32">
        <f t="shared" si="41"/>
        <v>-26</v>
      </c>
      <c r="AE32" s="5">
        <f t="shared" si="103"/>
        <v>0</v>
      </c>
      <c r="AF32" s="3"/>
      <c r="AG32">
        <f t="shared" si="72"/>
        <v>0</v>
      </c>
      <c r="AH32">
        <f t="shared" si="42"/>
        <v>-46</v>
      </c>
      <c r="AI32" s="5">
        <f>(AH33/AH31)^(1/($A32-$A31))-1</f>
        <v>-1.775314238072867E-3</v>
      </c>
      <c r="AJ32" s="3"/>
      <c r="AK32">
        <f>AH33-AH31</f>
        <v>73</v>
      </c>
      <c r="AL32">
        <f t="shared" si="43"/>
        <v>-46</v>
      </c>
      <c r="AM32" s="5" t="e">
        <f t="shared" si="105"/>
        <v>#NUM!</v>
      </c>
      <c r="AN32" s="3"/>
      <c r="AO32">
        <f t="shared" si="74"/>
        <v>-52</v>
      </c>
      <c r="AP32">
        <f t="shared" si="44"/>
        <v>19</v>
      </c>
      <c r="AQ32" s="5">
        <f t="shared" si="106"/>
        <v>7.104586766515375E-5</v>
      </c>
      <c r="AR32" s="3"/>
      <c r="AS32">
        <f t="shared" si="75"/>
        <v>-1</v>
      </c>
      <c r="AT32">
        <f t="shared" si="45"/>
        <v>-46</v>
      </c>
      <c r="AU32" s="5" t="e">
        <f t="shared" si="107"/>
        <v>#NUM!</v>
      </c>
      <c r="AV32" s="3"/>
      <c r="AW32">
        <f t="shared" si="76"/>
        <v>-59</v>
      </c>
      <c r="AX32">
        <f t="shared" si="46"/>
        <v>-26</v>
      </c>
      <c r="AY32" s="5">
        <f t="shared" si="108"/>
        <v>0</v>
      </c>
      <c r="AZ32" s="3"/>
      <c r="BA32">
        <f t="shared" si="77"/>
        <v>0</v>
      </c>
      <c r="BB32">
        <f t="shared" si="47"/>
        <v>-26</v>
      </c>
      <c r="BC32" s="5">
        <f t="shared" si="109"/>
        <v>0</v>
      </c>
      <c r="BD32" s="3"/>
      <c r="BE32">
        <f t="shared" si="78"/>
        <v>0</v>
      </c>
      <c r="BF32">
        <f t="shared" si="48"/>
        <v>-26</v>
      </c>
      <c r="BG32" s="5">
        <f t="shared" si="110"/>
        <v>0</v>
      </c>
      <c r="BH32" s="3"/>
      <c r="BI32">
        <f t="shared" si="79"/>
        <v>0</v>
      </c>
      <c r="BJ32">
        <f t="shared" si="49"/>
        <v>-26</v>
      </c>
      <c r="BK32" s="5">
        <f t="shared" si="111"/>
        <v>0</v>
      </c>
      <c r="BL32" s="3"/>
      <c r="BM32">
        <f t="shared" si="80"/>
        <v>0</v>
      </c>
      <c r="BN32">
        <f t="shared" si="50"/>
        <v>31</v>
      </c>
      <c r="BO32" s="5">
        <f t="shared" si="112"/>
        <v>4.3974233201904411E-5</v>
      </c>
      <c r="BP32" s="3"/>
      <c r="BQ32">
        <f t="shared" si="81"/>
        <v>-1</v>
      </c>
      <c r="BR32">
        <f t="shared" si="51"/>
        <v>-46</v>
      </c>
      <c r="BS32" s="5">
        <f t="shared" si="113"/>
        <v>0</v>
      </c>
      <c r="BT32" s="3"/>
      <c r="BU32">
        <f t="shared" si="82"/>
        <v>0</v>
      </c>
      <c r="BV32">
        <f t="shared" si="52"/>
        <v>-46</v>
      </c>
      <c r="BW32" s="5" t="e">
        <f t="shared" si="114"/>
        <v>#NUM!</v>
      </c>
      <c r="BX32" s="3"/>
      <c r="BY32">
        <f t="shared" si="53"/>
        <v>-63</v>
      </c>
      <c r="BZ32">
        <f t="shared" si="54"/>
        <v>-46</v>
      </c>
      <c r="CA32" s="5">
        <f t="shared" si="115"/>
        <v>0</v>
      </c>
      <c r="CB32" s="3"/>
      <c r="CC32">
        <f t="shared" si="83"/>
        <v>0</v>
      </c>
      <c r="CD32">
        <f t="shared" si="55"/>
        <v>-26</v>
      </c>
      <c r="CE32" s="5" t="e">
        <f t="shared" si="116"/>
        <v>#NUM!</v>
      </c>
      <c r="CF32" s="3"/>
      <c r="CG32">
        <f t="shared" si="84"/>
        <v>-45</v>
      </c>
      <c r="CH32">
        <f t="shared" si="56"/>
        <v>-26</v>
      </c>
      <c r="CI32" s="5">
        <f t="shared" si="117"/>
        <v>0</v>
      </c>
      <c r="CJ32" s="3"/>
      <c r="CK32">
        <f t="shared" si="85"/>
        <v>0</v>
      </c>
      <c r="CL32">
        <f t="shared" si="57"/>
        <v>-26</v>
      </c>
      <c r="CM32" s="5">
        <f t="shared" si="118"/>
        <v>0</v>
      </c>
      <c r="CN32" s="3"/>
      <c r="CO32">
        <f t="shared" si="86"/>
        <v>0</v>
      </c>
      <c r="CP32">
        <f t="shared" si="58"/>
        <v>-26</v>
      </c>
      <c r="CQ32" s="5">
        <f t="shared" si="119"/>
        <v>0</v>
      </c>
      <c r="CR32" s="3"/>
      <c r="CS32">
        <f t="shared" si="87"/>
        <v>0</v>
      </c>
      <c r="CT32">
        <f t="shared" si="59"/>
        <v>19</v>
      </c>
      <c r="CU32" s="5">
        <f t="shared" si="120"/>
        <v>1.3862935685526878E-4</v>
      </c>
      <c r="CV32" s="3"/>
      <c r="CW32">
        <f>CT32-CT31</f>
        <v>-2</v>
      </c>
      <c r="CX32">
        <f t="shared" si="60"/>
        <v>-46</v>
      </c>
      <c r="CY32" s="5">
        <f t="shared" si="121"/>
        <v>0</v>
      </c>
      <c r="CZ32" s="3"/>
      <c r="DA32">
        <f t="shared" si="89"/>
        <v>0</v>
      </c>
      <c r="DB32">
        <f t="shared" si="61"/>
        <v>16</v>
      </c>
      <c r="DC32" s="5">
        <f t="shared" si="122"/>
        <v>5.6174374126349846E-4</v>
      </c>
      <c r="DD32" s="3"/>
      <c r="DE32">
        <f t="shared" si="90"/>
        <v>-8</v>
      </c>
      <c r="DF32">
        <f t="shared" si="62"/>
        <v>16</v>
      </c>
      <c r="DG32" s="5">
        <f t="shared" si="123"/>
        <v>0</v>
      </c>
      <c r="DH32" s="3"/>
      <c r="DI32">
        <f t="shared" si="91"/>
        <v>0</v>
      </c>
      <c r="DJ32">
        <f t="shared" si="63"/>
        <v>19</v>
      </c>
      <c r="DK32" s="5">
        <f t="shared" si="124"/>
        <v>7.104586766515375E-5</v>
      </c>
      <c r="DL32" s="3"/>
      <c r="DM32">
        <f t="shared" si="92"/>
        <v>-1</v>
      </c>
      <c r="DN32">
        <f t="shared" si="64"/>
        <v>-26</v>
      </c>
      <c r="DO32" s="5">
        <f t="shared" si="125"/>
        <v>0</v>
      </c>
      <c r="DP32" s="3"/>
      <c r="DQ32">
        <f t="shared" si="93"/>
        <v>0</v>
      </c>
      <c r="DR32">
        <f t="shared" si="65"/>
        <v>-26</v>
      </c>
      <c r="DS32" s="5">
        <f t="shared" si="126"/>
        <v>0</v>
      </c>
      <c r="DT32" s="3"/>
      <c r="DU32">
        <f t="shared" si="94"/>
        <v>0</v>
      </c>
      <c r="DV32">
        <f t="shared" si="66"/>
        <v>8</v>
      </c>
      <c r="DW32" s="5">
        <f t="shared" si="127"/>
        <v>1.6314770555569957E-4</v>
      </c>
      <c r="DX32" s="3"/>
      <c r="DY32">
        <f t="shared" si="95"/>
        <v>-1</v>
      </c>
    </row>
    <row r="33" spans="1:129">
      <c r="A33" s="13">
        <v>42124</v>
      </c>
      <c r="F33">
        <v>70</v>
      </c>
      <c r="AH33">
        <v>101</v>
      </c>
    </row>
    <row r="36" spans="1:129" ht="23">
      <c r="A36" s="28" t="s">
        <v>56</v>
      </c>
    </row>
    <row r="38" spans="1:129">
      <c r="A38" t="s">
        <v>0</v>
      </c>
      <c r="B38" t="s">
        <v>1</v>
      </c>
      <c r="C38" t="s">
        <v>34</v>
      </c>
      <c r="D38" t="s">
        <v>37</v>
      </c>
      <c r="E38" t="s">
        <v>35</v>
      </c>
      <c r="F38" t="s">
        <v>2</v>
      </c>
      <c r="G38" t="s">
        <v>34</v>
      </c>
      <c r="H38" t="s">
        <v>37</v>
      </c>
      <c r="I38" t="s">
        <v>35</v>
      </c>
      <c r="J38" t="s">
        <v>3</v>
      </c>
      <c r="K38" t="s">
        <v>34</v>
      </c>
      <c r="L38" t="s">
        <v>37</v>
      </c>
      <c r="M38" t="s">
        <v>35</v>
      </c>
      <c r="N38" t="s">
        <v>4</v>
      </c>
      <c r="O38" t="s">
        <v>34</v>
      </c>
      <c r="P38" t="s">
        <v>37</v>
      </c>
      <c r="Q38" t="s">
        <v>35</v>
      </c>
      <c r="R38" t="s">
        <v>5</v>
      </c>
      <c r="S38" t="s">
        <v>34</v>
      </c>
      <c r="T38" t="s">
        <v>37</v>
      </c>
      <c r="U38" t="s">
        <v>35</v>
      </c>
      <c r="V38" t="s">
        <v>6</v>
      </c>
      <c r="W38" t="s">
        <v>34</v>
      </c>
      <c r="X38" t="s">
        <v>37</v>
      </c>
      <c r="Y38" t="s">
        <v>35</v>
      </c>
      <c r="Z38" t="s">
        <v>7</v>
      </c>
      <c r="AA38" t="s">
        <v>34</v>
      </c>
      <c r="AB38" t="s">
        <v>37</v>
      </c>
      <c r="AC38" t="s">
        <v>35</v>
      </c>
      <c r="AD38" t="s">
        <v>8</v>
      </c>
      <c r="AE38" t="s">
        <v>34</v>
      </c>
      <c r="AF38" t="s">
        <v>37</v>
      </c>
      <c r="AG38" t="s">
        <v>35</v>
      </c>
      <c r="AH38" t="s">
        <v>9</v>
      </c>
      <c r="AI38" t="s">
        <v>34</v>
      </c>
      <c r="AJ38" t="s">
        <v>37</v>
      </c>
      <c r="AK38" t="s">
        <v>35</v>
      </c>
      <c r="AL38" t="s">
        <v>10</v>
      </c>
      <c r="AM38" t="s">
        <v>34</v>
      </c>
      <c r="AN38" t="s">
        <v>37</v>
      </c>
      <c r="AO38" t="s">
        <v>35</v>
      </c>
      <c r="AP38" t="s">
        <v>11</v>
      </c>
      <c r="AQ38" t="s">
        <v>34</v>
      </c>
      <c r="AR38" t="s">
        <v>37</v>
      </c>
      <c r="AS38" t="s">
        <v>35</v>
      </c>
      <c r="AT38" t="s">
        <v>12</v>
      </c>
      <c r="AU38" t="s">
        <v>34</v>
      </c>
      <c r="AV38" t="s">
        <v>37</v>
      </c>
      <c r="AW38" t="s">
        <v>35</v>
      </c>
      <c r="AX38" t="s">
        <v>13</v>
      </c>
      <c r="AY38" t="s">
        <v>34</v>
      </c>
      <c r="AZ38" t="s">
        <v>37</v>
      </c>
      <c r="BA38" t="s">
        <v>35</v>
      </c>
      <c r="BB38" t="s">
        <v>14</v>
      </c>
      <c r="BC38" t="s">
        <v>34</v>
      </c>
      <c r="BD38" t="s">
        <v>37</v>
      </c>
      <c r="BE38" t="s">
        <v>35</v>
      </c>
      <c r="BF38" t="s">
        <v>15</v>
      </c>
      <c r="BG38" t="s">
        <v>34</v>
      </c>
      <c r="BH38" t="s">
        <v>37</v>
      </c>
      <c r="BI38" t="s">
        <v>35</v>
      </c>
      <c r="BJ38" t="s">
        <v>16</v>
      </c>
      <c r="BK38" t="s">
        <v>34</v>
      </c>
      <c r="BL38" t="s">
        <v>37</v>
      </c>
      <c r="BM38" t="s">
        <v>35</v>
      </c>
      <c r="BN38" t="s">
        <v>17</v>
      </c>
      <c r="BO38" t="s">
        <v>34</v>
      </c>
      <c r="BP38" t="s">
        <v>37</v>
      </c>
      <c r="BQ38" t="s">
        <v>35</v>
      </c>
      <c r="BR38" t="s">
        <v>18</v>
      </c>
      <c r="BS38" t="s">
        <v>34</v>
      </c>
      <c r="BT38" t="s">
        <v>37</v>
      </c>
      <c r="BU38" t="s">
        <v>35</v>
      </c>
      <c r="BV38" t="s">
        <v>32</v>
      </c>
      <c r="BW38" t="s">
        <v>34</v>
      </c>
      <c r="BX38" t="s">
        <v>37</v>
      </c>
      <c r="BY38" t="s">
        <v>35</v>
      </c>
      <c r="BZ38" t="s">
        <v>19</v>
      </c>
      <c r="CA38" t="s">
        <v>34</v>
      </c>
      <c r="CB38" t="s">
        <v>37</v>
      </c>
      <c r="CC38" t="s">
        <v>35</v>
      </c>
      <c r="CD38" t="s">
        <v>20</v>
      </c>
      <c r="CE38" t="s">
        <v>34</v>
      </c>
      <c r="CF38" t="s">
        <v>37</v>
      </c>
      <c r="CG38" t="s">
        <v>35</v>
      </c>
      <c r="CH38" t="s">
        <v>21</v>
      </c>
      <c r="CI38" t="s">
        <v>34</v>
      </c>
      <c r="CJ38" t="s">
        <v>37</v>
      </c>
      <c r="CK38" t="s">
        <v>35</v>
      </c>
      <c r="CL38" t="s">
        <v>22</v>
      </c>
      <c r="CM38" t="s">
        <v>34</v>
      </c>
      <c r="CN38" t="s">
        <v>37</v>
      </c>
      <c r="CO38" t="s">
        <v>35</v>
      </c>
      <c r="CP38" t="s">
        <v>23</v>
      </c>
      <c r="CQ38" t="s">
        <v>34</v>
      </c>
      <c r="CR38" t="s">
        <v>37</v>
      </c>
      <c r="CS38" t="s">
        <v>35</v>
      </c>
      <c r="CT38" t="s">
        <v>24</v>
      </c>
      <c r="CU38" t="s">
        <v>34</v>
      </c>
      <c r="CV38" t="s">
        <v>37</v>
      </c>
      <c r="CW38" t="s">
        <v>35</v>
      </c>
      <c r="CX38" t="s">
        <v>25</v>
      </c>
      <c r="CY38" t="s">
        <v>34</v>
      </c>
      <c r="CZ38" t="s">
        <v>37</v>
      </c>
      <c r="DA38" t="s">
        <v>35</v>
      </c>
      <c r="DB38" t="s">
        <v>26</v>
      </c>
      <c r="DC38" t="s">
        <v>34</v>
      </c>
      <c r="DD38" t="s">
        <v>37</v>
      </c>
      <c r="DE38" t="s">
        <v>35</v>
      </c>
      <c r="DF38" t="s">
        <v>27</v>
      </c>
      <c r="DG38" t="s">
        <v>34</v>
      </c>
      <c r="DH38" t="s">
        <v>37</v>
      </c>
      <c r="DI38" t="s">
        <v>35</v>
      </c>
      <c r="DJ38" t="s">
        <v>31</v>
      </c>
      <c r="DK38" t="s">
        <v>34</v>
      </c>
      <c r="DL38" t="s">
        <v>37</v>
      </c>
      <c r="DM38" t="s">
        <v>35</v>
      </c>
      <c r="DN38" t="s">
        <v>28</v>
      </c>
      <c r="DO38" t="s">
        <v>34</v>
      </c>
      <c r="DP38" t="s">
        <v>37</v>
      </c>
      <c r="DQ38" t="s">
        <v>35</v>
      </c>
      <c r="DR38" t="s">
        <v>29</v>
      </c>
      <c r="DS38" t="s">
        <v>34</v>
      </c>
      <c r="DT38" t="s">
        <v>37</v>
      </c>
      <c r="DU38" t="s">
        <v>35</v>
      </c>
      <c r="DV38" t="s">
        <v>30</v>
      </c>
      <c r="DW38" t="s">
        <v>34</v>
      </c>
      <c r="DX38" t="s">
        <v>37</v>
      </c>
      <c r="DY38" t="s">
        <v>35</v>
      </c>
    </row>
    <row r="39" spans="1:129">
      <c r="A39">
        <v>41419</v>
      </c>
      <c r="B39">
        <v>46</v>
      </c>
      <c r="F39">
        <v>46</v>
      </c>
      <c r="J39">
        <v>46</v>
      </c>
      <c r="N39">
        <v>46</v>
      </c>
      <c r="R39">
        <v>26</v>
      </c>
      <c r="V39">
        <v>26</v>
      </c>
      <c r="Z39">
        <v>26</v>
      </c>
      <c r="AD39">
        <v>26</v>
      </c>
      <c r="AH39">
        <v>46</v>
      </c>
      <c r="AL39">
        <v>46</v>
      </c>
      <c r="AP39">
        <v>46</v>
      </c>
      <c r="AT39">
        <v>46</v>
      </c>
      <c r="AX39">
        <v>26</v>
      </c>
      <c r="BB39">
        <v>26</v>
      </c>
      <c r="BF39">
        <v>26</v>
      </c>
      <c r="BJ39">
        <v>26</v>
      </c>
      <c r="BN39">
        <v>46</v>
      </c>
      <c r="BR39">
        <v>46</v>
      </c>
      <c r="BV39">
        <v>46</v>
      </c>
      <c r="BZ39">
        <v>46</v>
      </c>
      <c r="CD39">
        <v>26</v>
      </c>
      <c r="CH39">
        <v>26</v>
      </c>
      <c r="CL39">
        <v>26</v>
      </c>
      <c r="CP39">
        <v>26</v>
      </c>
      <c r="CT39">
        <v>46</v>
      </c>
      <c r="CX39">
        <v>46</v>
      </c>
      <c r="DB39">
        <v>46</v>
      </c>
      <c r="DF39">
        <v>46</v>
      </c>
      <c r="DJ39">
        <v>26</v>
      </c>
      <c r="DN39">
        <v>26</v>
      </c>
      <c r="DR39">
        <v>26</v>
      </c>
      <c r="DV39">
        <v>26</v>
      </c>
    </row>
    <row r="40" spans="1:129">
      <c r="A40">
        <v>41420</v>
      </c>
      <c r="B40">
        <v>49</v>
      </c>
      <c r="E40">
        <v>3</v>
      </c>
      <c r="F40">
        <v>49</v>
      </c>
      <c r="I40">
        <v>3</v>
      </c>
      <c r="J40">
        <v>49</v>
      </c>
      <c r="M40">
        <v>3</v>
      </c>
      <c r="N40">
        <v>49</v>
      </c>
      <c r="Q40">
        <v>3</v>
      </c>
      <c r="R40">
        <v>29</v>
      </c>
      <c r="U40">
        <v>3</v>
      </c>
      <c r="V40">
        <v>29</v>
      </c>
      <c r="Y40">
        <v>3</v>
      </c>
      <c r="Z40">
        <v>29</v>
      </c>
      <c r="AC40">
        <v>3</v>
      </c>
      <c r="AD40">
        <v>29</v>
      </c>
      <c r="AG40">
        <v>3</v>
      </c>
      <c r="AH40">
        <v>49</v>
      </c>
      <c r="AK40">
        <v>3</v>
      </c>
      <c r="AL40">
        <v>49</v>
      </c>
      <c r="AO40">
        <v>3</v>
      </c>
      <c r="AP40">
        <v>49</v>
      </c>
      <c r="AS40">
        <v>3</v>
      </c>
      <c r="AT40">
        <v>48</v>
      </c>
      <c r="AW40">
        <v>2</v>
      </c>
      <c r="AX40">
        <v>29</v>
      </c>
      <c r="BA40">
        <v>3</v>
      </c>
      <c r="BB40">
        <v>29</v>
      </c>
      <c r="BE40">
        <v>3</v>
      </c>
      <c r="BF40">
        <v>29</v>
      </c>
      <c r="BI40">
        <v>3</v>
      </c>
      <c r="BJ40">
        <v>29</v>
      </c>
      <c r="BM40">
        <v>3</v>
      </c>
      <c r="BN40">
        <v>49</v>
      </c>
      <c r="BQ40">
        <v>3</v>
      </c>
      <c r="BR40">
        <v>49</v>
      </c>
      <c r="BU40">
        <v>3</v>
      </c>
      <c r="BV40">
        <v>49</v>
      </c>
      <c r="BY40">
        <v>3</v>
      </c>
      <c r="BZ40">
        <v>49</v>
      </c>
      <c r="CC40">
        <v>3</v>
      </c>
      <c r="CD40">
        <v>29</v>
      </c>
      <c r="CG40">
        <v>3</v>
      </c>
      <c r="CH40">
        <v>29</v>
      </c>
      <c r="CK40">
        <v>3</v>
      </c>
      <c r="CL40">
        <v>29</v>
      </c>
      <c r="CO40">
        <v>3</v>
      </c>
      <c r="CP40">
        <v>29</v>
      </c>
      <c r="CS40">
        <v>3</v>
      </c>
      <c r="CT40">
        <v>49</v>
      </c>
      <c r="CW40">
        <v>3</v>
      </c>
      <c r="CX40">
        <v>49</v>
      </c>
      <c r="DA40">
        <v>3</v>
      </c>
      <c r="DB40">
        <v>49</v>
      </c>
      <c r="DE40">
        <v>3</v>
      </c>
      <c r="DF40">
        <v>49</v>
      </c>
      <c r="DI40">
        <v>3</v>
      </c>
      <c r="DJ40">
        <v>29</v>
      </c>
      <c r="DM40">
        <v>3</v>
      </c>
      <c r="DN40">
        <v>29</v>
      </c>
      <c r="DQ40">
        <v>3</v>
      </c>
      <c r="DR40">
        <v>29</v>
      </c>
      <c r="DU40">
        <v>3</v>
      </c>
      <c r="DV40">
        <v>29</v>
      </c>
      <c r="DY40">
        <v>3</v>
      </c>
    </row>
    <row r="41" spans="1:129">
      <c r="A41">
        <v>41431</v>
      </c>
      <c r="B41">
        <v>53</v>
      </c>
      <c r="C41">
        <v>7.1592892689462673E-3</v>
      </c>
      <c r="E41">
        <v>4</v>
      </c>
      <c r="F41">
        <v>57</v>
      </c>
      <c r="G41">
        <v>1.3843212035974606E-2</v>
      </c>
      <c r="I41">
        <v>8</v>
      </c>
      <c r="J41">
        <v>55</v>
      </c>
      <c r="K41">
        <v>1.0556502368403553E-2</v>
      </c>
      <c r="M41">
        <v>6</v>
      </c>
      <c r="N41">
        <v>58</v>
      </c>
      <c r="O41">
        <v>1.5447434465953647E-2</v>
      </c>
      <c r="Q41">
        <v>9</v>
      </c>
      <c r="R41">
        <v>37</v>
      </c>
      <c r="S41">
        <v>2.2394537759431454E-2</v>
      </c>
      <c r="U41">
        <v>8</v>
      </c>
      <c r="V41">
        <v>38</v>
      </c>
      <c r="W41">
        <v>2.487622393102118E-2</v>
      </c>
      <c r="Y41">
        <v>9</v>
      </c>
      <c r="Z41">
        <v>37</v>
      </c>
      <c r="AA41">
        <v>2.2394537759431454E-2</v>
      </c>
      <c r="AC41">
        <v>8</v>
      </c>
      <c r="AD41">
        <v>39</v>
      </c>
      <c r="AE41">
        <v>2.7299234428521224E-2</v>
      </c>
      <c r="AG41">
        <v>10</v>
      </c>
      <c r="AH41">
        <v>50</v>
      </c>
      <c r="AI41">
        <v>1.8382973568327188E-3</v>
      </c>
      <c r="AK41">
        <v>1</v>
      </c>
      <c r="AL41">
        <v>53.5</v>
      </c>
      <c r="AM41">
        <v>8.0193803288139964E-3</v>
      </c>
      <c r="AO41">
        <v>4.5</v>
      </c>
      <c r="AP41">
        <v>54</v>
      </c>
      <c r="AQ41">
        <v>8.8721947047287752E-3</v>
      </c>
      <c r="AS41">
        <v>5</v>
      </c>
      <c r="AT41">
        <v>50.5</v>
      </c>
      <c r="AU41">
        <v>4.6263345369936815E-3</v>
      </c>
      <c r="AW41">
        <v>2.5</v>
      </c>
      <c r="AX41">
        <v>37</v>
      </c>
      <c r="AY41">
        <v>2.2394537759431454E-2</v>
      </c>
      <c r="BA41">
        <v>8</v>
      </c>
      <c r="BB41">
        <v>40</v>
      </c>
      <c r="BC41">
        <v>2.9666408892061957E-2</v>
      </c>
      <c r="BE41">
        <v>11</v>
      </c>
      <c r="BF41">
        <v>33</v>
      </c>
      <c r="BG41">
        <v>1.1815782349407389E-2</v>
      </c>
      <c r="BI41">
        <v>4</v>
      </c>
      <c r="BJ41">
        <v>34</v>
      </c>
      <c r="BK41">
        <v>1.4565484538422213E-2</v>
      </c>
      <c r="BM41">
        <v>5</v>
      </c>
      <c r="BN41">
        <v>56</v>
      </c>
      <c r="BO41">
        <v>1.2213196859612419E-2</v>
      </c>
      <c r="BQ41">
        <v>7</v>
      </c>
      <c r="BR41">
        <v>51</v>
      </c>
      <c r="BS41">
        <v>3.6434699596454845E-3</v>
      </c>
      <c r="BU41">
        <v>2</v>
      </c>
      <c r="BV41">
        <v>54</v>
      </c>
      <c r="BW41">
        <v>8.8721947047287752E-3</v>
      </c>
      <c r="BY41">
        <v>5</v>
      </c>
      <c r="BZ41">
        <v>55</v>
      </c>
      <c r="CA41">
        <v>1.0556502368403553E-2</v>
      </c>
      <c r="CC41">
        <v>6</v>
      </c>
      <c r="CD41">
        <v>40</v>
      </c>
      <c r="CE41">
        <v>2.9666408892061957E-2</v>
      </c>
      <c r="CG41">
        <v>11</v>
      </c>
      <c r="CH41">
        <v>40</v>
      </c>
      <c r="CI41">
        <v>2.9666408892061957E-2</v>
      </c>
      <c r="CK41">
        <v>11</v>
      </c>
      <c r="CL41">
        <v>36</v>
      </c>
      <c r="CM41">
        <v>1.9851110174711861E-2</v>
      </c>
      <c r="CO41">
        <v>7</v>
      </c>
      <c r="CP41">
        <v>38</v>
      </c>
      <c r="CQ41">
        <v>2.487622393102118E-2</v>
      </c>
      <c r="CS41">
        <v>9</v>
      </c>
      <c r="CT41">
        <v>53</v>
      </c>
      <c r="CU41">
        <v>7.1592892689462673E-3</v>
      </c>
      <c r="CW41">
        <v>4</v>
      </c>
      <c r="CX41">
        <v>53</v>
      </c>
      <c r="CY41">
        <v>7.1592892689462673E-3</v>
      </c>
      <c r="DA41">
        <v>4</v>
      </c>
      <c r="DB41">
        <v>58</v>
      </c>
      <c r="DC41">
        <v>1.5447434465953647E-2</v>
      </c>
      <c r="DE41">
        <v>9</v>
      </c>
      <c r="DF41">
        <v>51</v>
      </c>
      <c r="DG41">
        <v>3.6434699596454845E-3</v>
      </c>
      <c r="DI41">
        <v>2</v>
      </c>
      <c r="DJ41">
        <v>31</v>
      </c>
      <c r="DK41">
        <v>6.081268515315541E-3</v>
      </c>
      <c r="DM41">
        <v>2</v>
      </c>
      <c r="DN41">
        <v>38</v>
      </c>
      <c r="DO41">
        <v>2.487622393102118E-2</v>
      </c>
      <c r="DQ41">
        <v>9</v>
      </c>
      <c r="DR41">
        <v>31</v>
      </c>
      <c r="DS41">
        <v>6.081268515315541E-3</v>
      </c>
      <c r="DU41">
        <v>2</v>
      </c>
      <c r="DV41">
        <v>42</v>
      </c>
      <c r="DW41">
        <v>3.4243606318575814E-2</v>
      </c>
      <c r="DY41">
        <v>13</v>
      </c>
    </row>
    <row r="42" spans="1:129">
      <c r="A42">
        <v>41442</v>
      </c>
      <c r="B42">
        <v>58</v>
      </c>
      <c r="C42">
        <v>8.229229760689849E-3</v>
      </c>
      <c r="E42">
        <v>5</v>
      </c>
      <c r="F42">
        <v>58</v>
      </c>
      <c r="G42">
        <v>1.5823180654901403E-3</v>
      </c>
      <c r="I42">
        <v>1</v>
      </c>
      <c r="J42">
        <v>62</v>
      </c>
      <c r="K42">
        <v>1.0950541195658747E-2</v>
      </c>
      <c r="M42">
        <v>7</v>
      </c>
      <c r="N42">
        <v>62</v>
      </c>
      <c r="O42">
        <v>6.081268515315541E-3</v>
      </c>
      <c r="Q42">
        <v>4</v>
      </c>
      <c r="R42">
        <v>42</v>
      </c>
      <c r="S42">
        <v>1.1589526470975997E-2</v>
      </c>
      <c r="U42">
        <v>5</v>
      </c>
      <c r="V42">
        <v>39</v>
      </c>
      <c r="W42">
        <v>2.3641981742987817E-3</v>
      </c>
      <c r="Y42">
        <v>1</v>
      </c>
      <c r="Z42">
        <v>39</v>
      </c>
      <c r="AA42">
        <v>4.7972641558102769E-3</v>
      </c>
      <c r="AC42">
        <v>2</v>
      </c>
      <c r="AD42">
        <v>41</v>
      </c>
      <c r="AE42">
        <v>4.5567524354055422E-3</v>
      </c>
      <c r="AG42">
        <v>2</v>
      </c>
      <c r="AH42">
        <v>50</v>
      </c>
      <c r="AI42">
        <v>0</v>
      </c>
      <c r="AK42">
        <v>0</v>
      </c>
      <c r="AL42">
        <v>55</v>
      </c>
      <c r="AM42">
        <v>2.5169377584404184E-3</v>
      </c>
      <c r="AO42">
        <v>1.5</v>
      </c>
      <c r="AP42">
        <v>60</v>
      </c>
      <c r="AQ42">
        <v>9.6242467350637906E-3</v>
      </c>
      <c r="AS42">
        <v>6</v>
      </c>
      <c r="AT42">
        <v>52</v>
      </c>
      <c r="AU42">
        <v>2.6644872988188517E-3</v>
      </c>
      <c r="AW42">
        <v>1.5</v>
      </c>
      <c r="AX42">
        <v>42</v>
      </c>
      <c r="AY42">
        <v>1.1589526470975997E-2</v>
      </c>
      <c r="BA42">
        <v>5</v>
      </c>
      <c r="BB42">
        <v>47</v>
      </c>
      <c r="BC42">
        <v>1.4768736469977561E-2</v>
      </c>
      <c r="BE42">
        <v>7</v>
      </c>
      <c r="BF42">
        <v>34</v>
      </c>
      <c r="BG42">
        <v>2.7175917167747698E-3</v>
      </c>
      <c r="BI42">
        <v>1</v>
      </c>
      <c r="BJ42">
        <v>34</v>
      </c>
      <c r="BK42">
        <v>0</v>
      </c>
      <c r="BM42">
        <v>0</v>
      </c>
      <c r="BN42">
        <v>60</v>
      </c>
      <c r="BO42">
        <v>6.2917899024224067E-3</v>
      </c>
      <c r="BQ42">
        <v>4</v>
      </c>
      <c r="BR42">
        <v>52</v>
      </c>
      <c r="BS42">
        <v>1.7668395573799955E-3</v>
      </c>
      <c r="BU42">
        <v>1</v>
      </c>
      <c r="BV42">
        <v>58</v>
      </c>
      <c r="BW42">
        <v>6.5174159776990592E-3</v>
      </c>
      <c r="BY42">
        <v>4</v>
      </c>
      <c r="BZ42">
        <v>55</v>
      </c>
      <c r="CA42">
        <v>0</v>
      </c>
      <c r="CC42">
        <v>0</v>
      </c>
      <c r="CD42">
        <v>42</v>
      </c>
      <c r="CE42">
        <v>4.4453207242518555E-3</v>
      </c>
      <c r="CG42">
        <v>2</v>
      </c>
      <c r="CH42">
        <v>42</v>
      </c>
      <c r="CI42">
        <v>4.4453207242518555E-3</v>
      </c>
      <c r="CK42">
        <v>2</v>
      </c>
      <c r="CL42">
        <v>40</v>
      </c>
      <c r="CM42">
        <v>9.6242467350637906E-3</v>
      </c>
      <c r="CO42">
        <v>4</v>
      </c>
      <c r="CP42">
        <v>39</v>
      </c>
      <c r="CQ42">
        <v>2.3641981742987817E-3</v>
      </c>
      <c r="CR42">
        <v>1.3557711444454945E-2</v>
      </c>
      <c r="CS42">
        <v>1</v>
      </c>
      <c r="CT42">
        <v>54</v>
      </c>
      <c r="CU42">
        <v>1.7007294218829294E-3</v>
      </c>
      <c r="CW42">
        <v>1</v>
      </c>
      <c r="CX42">
        <v>55</v>
      </c>
      <c r="CY42">
        <v>3.3730643560097029E-3</v>
      </c>
      <c r="DA42">
        <v>2</v>
      </c>
      <c r="DB42">
        <v>59</v>
      </c>
      <c r="DC42">
        <v>1.555247541276561E-3</v>
      </c>
      <c r="DE42">
        <v>1</v>
      </c>
      <c r="DF42">
        <v>52</v>
      </c>
      <c r="DG42">
        <v>1.7668395573799955E-3</v>
      </c>
      <c r="DI42">
        <v>1</v>
      </c>
      <c r="DJ42">
        <v>32</v>
      </c>
      <c r="DK42">
        <v>2.890414517457085E-3</v>
      </c>
      <c r="DM42">
        <v>1</v>
      </c>
      <c r="DN42">
        <v>43</v>
      </c>
      <c r="DO42">
        <v>1.1301011740082467E-2</v>
      </c>
      <c r="DQ42">
        <v>5</v>
      </c>
      <c r="DR42">
        <v>31</v>
      </c>
      <c r="DS42">
        <v>0</v>
      </c>
      <c r="DU42">
        <v>0</v>
      </c>
      <c r="DV42">
        <v>45</v>
      </c>
      <c r="DW42">
        <v>6.2917899024224067E-3</v>
      </c>
      <c r="DY42">
        <v>3</v>
      </c>
    </row>
    <row r="43" spans="1:129">
      <c r="A43">
        <v>41461</v>
      </c>
      <c r="B43">
        <v>61</v>
      </c>
      <c r="C43">
        <v>2.6577811086938574E-3</v>
      </c>
      <c r="E43">
        <v>3</v>
      </c>
      <c r="F43">
        <v>59</v>
      </c>
      <c r="G43">
        <v>9.0011187667915493E-4</v>
      </c>
      <c r="I43">
        <v>1</v>
      </c>
      <c r="J43">
        <v>65</v>
      </c>
      <c r="K43">
        <v>2.4900890742585169E-3</v>
      </c>
      <c r="M43">
        <v>3</v>
      </c>
      <c r="N43">
        <v>62</v>
      </c>
      <c r="O43">
        <v>0</v>
      </c>
      <c r="Q43">
        <v>0</v>
      </c>
      <c r="R43">
        <v>45</v>
      </c>
      <c r="S43">
        <v>3.6378045700609096E-3</v>
      </c>
      <c r="U43">
        <v>3</v>
      </c>
      <c r="V43">
        <v>46</v>
      </c>
      <c r="W43">
        <v>8.7262616799248516E-3</v>
      </c>
      <c r="Y43">
        <v>7</v>
      </c>
      <c r="Z43">
        <v>41</v>
      </c>
      <c r="AA43">
        <v>2.635594487260029E-3</v>
      </c>
      <c r="AC43">
        <v>2</v>
      </c>
      <c r="AD43">
        <v>41</v>
      </c>
      <c r="AE43">
        <v>0</v>
      </c>
      <c r="AG43">
        <v>0</v>
      </c>
      <c r="AH43">
        <v>56</v>
      </c>
      <c r="AI43">
        <v>5.9824916983686194E-3</v>
      </c>
      <c r="AK43">
        <v>6</v>
      </c>
      <c r="AL43">
        <v>65</v>
      </c>
      <c r="AM43">
        <v>8.8310862240854604E-3</v>
      </c>
      <c r="AO43">
        <v>10</v>
      </c>
      <c r="AP43">
        <v>62</v>
      </c>
      <c r="AQ43">
        <v>1.7272701641621868E-3</v>
      </c>
      <c r="AS43">
        <v>2</v>
      </c>
      <c r="AT43">
        <v>69</v>
      </c>
      <c r="AU43">
        <v>1.4998886098721131E-2</v>
      </c>
      <c r="AW43">
        <v>17</v>
      </c>
      <c r="AX43">
        <v>45</v>
      </c>
      <c r="AY43">
        <v>3.6378045700609096E-3</v>
      </c>
      <c r="AZ43">
        <v>1.0773884765589381E-2</v>
      </c>
      <c r="BA43">
        <v>3</v>
      </c>
      <c r="BB43">
        <v>65</v>
      </c>
      <c r="BC43">
        <v>1.7211688842713402E-2</v>
      </c>
      <c r="BD43">
        <v>1.988018740761488E-2</v>
      </c>
      <c r="BE43">
        <v>18</v>
      </c>
      <c r="BF43">
        <v>35</v>
      </c>
      <c r="BG43">
        <v>1.5268242464907544E-3</v>
      </c>
      <c r="BH43">
        <v>4.5971745252317842E-3</v>
      </c>
      <c r="BI43">
        <v>1</v>
      </c>
      <c r="BJ43">
        <v>36</v>
      </c>
      <c r="BK43">
        <v>3.0128671590308187E-3</v>
      </c>
      <c r="BM43">
        <v>2</v>
      </c>
      <c r="BN43">
        <v>65</v>
      </c>
      <c r="BO43">
        <v>4.2216602949849413E-3</v>
      </c>
      <c r="BQ43">
        <v>5</v>
      </c>
      <c r="BR43">
        <v>54</v>
      </c>
      <c r="BS43">
        <v>1.9883071180597511E-3</v>
      </c>
      <c r="BU43">
        <v>2</v>
      </c>
      <c r="BV43">
        <v>65</v>
      </c>
      <c r="BW43">
        <v>6.0150846847084605E-3</v>
      </c>
      <c r="BY43">
        <v>7</v>
      </c>
      <c r="BZ43">
        <v>58</v>
      </c>
      <c r="CA43">
        <v>2.7991643288922674E-3</v>
      </c>
      <c r="CC43">
        <v>3</v>
      </c>
      <c r="CD43">
        <v>56</v>
      </c>
      <c r="CE43">
        <v>1.5256369824087512E-2</v>
      </c>
      <c r="CG43">
        <v>14</v>
      </c>
      <c r="CH43">
        <v>44</v>
      </c>
      <c r="CI43">
        <v>2.4514217081466061E-3</v>
      </c>
      <c r="CK43">
        <v>2</v>
      </c>
      <c r="CL43">
        <v>43</v>
      </c>
      <c r="CM43">
        <v>3.8136039619494078E-3</v>
      </c>
      <c r="CO43">
        <v>3</v>
      </c>
      <c r="CP43">
        <v>34</v>
      </c>
      <c r="CQ43">
        <v>-7.1951020755016692E-3</v>
      </c>
      <c r="CS43">
        <v>-5</v>
      </c>
      <c r="CT43">
        <v>62</v>
      </c>
      <c r="CU43">
        <v>7.2975688640972702E-3</v>
      </c>
      <c r="CW43">
        <v>8</v>
      </c>
      <c r="CX43">
        <v>57</v>
      </c>
      <c r="CY43">
        <v>1.8816672023911352E-3</v>
      </c>
      <c r="DA43">
        <v>2</v>
      </c>
      <c r="DB43">
        <v>60</v>
      </c>
      <c r="DC43">
        <v>8.8497653540065002E-4</v>
      </c>
      <c r="DE43">
        <v>1</v>
      </c>
      <c r="DF43">
        <v>57</v>
      </c>
      <c r="DG43">
        <v>4.8436690994102527E-3</v>
      </c>
      <c r="DI43">
        <v>5</v>
      </c>
      <c r="DJ43">
        <v>35</v>
      </c>
      <c r="DK43">
        <v>4.7275692644537237E-3</v>
      </c>
      <c r="DM43">
        <v>3</v>
      </c>
      <c r="DN43">
        <v>43</v>
      </c>
      <c r="DO43">
        <v>0</v>
      </c>
      <c r="DQ43">
        <v>0</v>
      </c>
      <c r="DR43">
        <v>34</v>
      </c>
      <c r="DS43">
        <v>4.8735911914781216E-3</v>
      </c>
      <c r="DU43">
        <v>3</v>
      </c>
      <c r="DV43">
        <v>48</v>
      </c>
      <c r="DW43">
        <v>3.4025398116854788E-3</v>
      </c>
      <c r="DY43">
        <v>3</v>
      </c>
    </row>
    <row r="44" spans="1:129">
      <c r="A44">
        <v>41474</v>
      </c>
      <c r="B44">
        <v>64</v>
      </c>
      <c r="C44">
        <v>3.6998444494684701E-3</v>
      </c>
      <c r="E44">
        <v>3</v>
      </c>
      <c r="F44">
        <v>60</v>
      </c>
      <c r="G44">
        <v>1.2936913527406002E-3</v>
      </c>
      <c r="I44">
        <v>1</v>
      </c>
      <c r="J44">
        <v>65</v>
      </c>
      <c r="K44">
        <v>0</v>
      </c>
      <c r="M44">
        <v>0</v>
      </c>
      <c r="N44">
        <v>62</v>
      </c>
      <c r="O44">
        <v>0</v>
      </c>
      <c r="Q44">
        <v>0</v>
      </c>
      <c r="R44">
        <v>44</v>
      </c>
      <c r="S44">
        <v>-1.727187910618877E-3</v>
      </c>
      <c r="U44">
        <v>-1</v>
      </c>
      <c r="V44">
        <v>43</v>
      </c>
      <c r="W44">
        <v>-5.1743574834127726E-3</v>
      </c>
      <c r="Y44">
        <v>-3</v>
      </c>
      <c r="Z44">
        <v>40</v>
      </c>
      <c r="AA44">
        <v>-1.8976289588568118E-3</v>
      </c>
      <c r="AC44">
        <v>-1</v>
      </c>
      <c r="AD44">
        <v>41</v>
      </c>
      <c r="AE44">
        <v>0</v>
      </c>
      <c r="AG44">
        <v>0</v>
      </c>
      <c r="AH44">
        <v>59</v>
      </c>
      <c r="AI44">
        <v>4.0223567545474292E-3</v>
      </c>
      <c r="AK44">
        <v>3</v>
      </c>
      <c r="AL44">
        <v>66</v>
      </c>
      <c r="AM44">
        <v>1.175110835453852E-3</v>
      </c>
      <c r="AO44">
        <v>1</v>
      </c>
      <c r="AP44">
        <v>68</v>
      </c>
      <c r="AQ44">
        <v>7.1309449705272421E-3</v>
      </c>
      <c r="AS44">
        <v>6</v>
      </c>
      <c r="AT44">
        <v>75</v>
      </c>
      <c r="AU44">
        <v>6.4345834714489847E-3</v>
      </c>
      <c r="AW44">
        <v>6</v>
      </c>
      <c r="AX44">
        <v>45</v>
      </c>
      <c r="AY44">
        <v>0</v>
      </c>
      <c r="BA44">
        <v>0</v>
      </c>
      <c r="BB44">
        <v>65</v>
      </c>
      <c r="BC44">
        <v>0</v>
      </c>
      <c r="BE44">
        <v>0</v>
      </c>
      <c r="BF44">
        <v>35</v>
      </c>
      <c r="BG44">
        <v>0</v>
      </c>
      <c r="BI44">
        <v>0</v>
      </c>
      <c r="BJ44">
        <v>37</v>
      </c>
      <c r="BK44">
        <v>2.109835977376795E-3</v>
      </c>
      <c r="BM44">
        <v>1</v>
      </c>
      <c r="BN44">
        <v>69</v>
      </c>
      <c r="BO44">
        <v>4.6043549011463014E-3</v>
      </c>
      <c r="BQ44">
        <v>4</v>
      </c>
      <c r="BR44">
        <v>54</v>
      </c>
      <c r="BS44">
        <v>0</v>
      </c>
      <c r="BU44">
        <v>0</v>
      </c>
      <c r="BV44">
        <v>62</v>
      </c>
      <c r="BW44">
        <v>-3.6282392717802425E-3</v>
      </c>
      <c r="BY44">
        <v>-3</v>
      </c>
      <c r="BZ44">
        <v>58</v>
      </c>
      <c r="CA44">
        <v>0</v>
      </c>
      <c r="CC44">
        <v>0</v>
      </c>
      <c r="CD44">
        <v>51</v>
      </c>
      <c r="CE44">
        <v>-7.1684950402161052E-3</v>
      </c>
      <c r="CG44">
        <v>-5</v>
      </c>
      <c r="CH44">
        <v>44</v>
      </c>
      <c r="CI44">
        <v>0</v>
      </c>
      <c r="CK44">
        <v>0</v>
      </c>
      <c r="CL44">
        <v>44</v>
      </c>
      <c r="CM44">
        <v>1.7699890635389792E-3</v>
      </c>
      <c r="CO44">
        <v>1</v>
      </c>
      <c r="CP44">
        <v>34</v>
      </c>
      <c r="CQ44">
        <v>0</v>
      </c>
      <c r="CS44">
        <v>0</v>
      </c>
      <c r="CT44">
        <v>65</v>
      </c>
      <c r="CU44">
        <v>3.641451328496581E-3</v>
      </c>
      <c r="CW44">
        <v>3</v>
      </c>
      <c r="CX44">
        <v>58</v>
      </c>
      <c r="CY44">
        <v>1.3387216513420785E-3</v>
      </c>
      <c r="DA44">
        <v>1</v>
      </c>
      <c r="DB44">
        <v>61</v>
      </c>
      <c r="DC44">
        <v>1.2722934449369561E-3</v>
      </c>
      <c r="DE44">
        <v>1</v>
      </c>
      <c r="DF44">
        <v>62</v>
      </c>
      <c r="DG44">
        <v>6.4888943356498086E-3</v>
      </c>
      <c r="DI44">
        <v>5</v>
      </c>
      <c r="DJ44">
        <v>40</v>
      </c>
      <c r="DK44">
        <v>1.0324580024046348E-2</v>
      </c>
      <c r="DM44">
        <v>5</v>
      </c>
      <c r="DN44">
        <v>44</v>
      </c>
      <c r="DO44">
        <v>1.7699890635389792E-3</v>
      </c>
      <c r="DQ44">
        <v>1</v>
      </c>
      <c r="DR44">
        <v>36</v>
      </c>
      <c r="DS44">
        <v>4.4064811763879774E-3</v>
      </c>
      <c r="DU44">
        <v>2</v>
      </c>
      <c r="DV44">
        <v>48</v>
      </c>
      <c r="DW44">
        <v>0</v>
      </c>
      <c r="DY44">
        <v>0</v>
      </c>
    </row>
    <row r="45" spans="1:129">
      <c r="A45">
        <v>41483</v>
      </c>
      <c r="B45">
        <v>66</v>
      </c>
      <c r="C45">
        <v>3.4249248831450529E-3</v>
      </c>
      <c r="E45">
        <v>2</v>
      </c>
      <c r="F45">
        <v>62</v>
      </c>
      <c r="G45">
        <v>3.6499585815736868E-3</v>
      </c>
      <c r="I45">
        <v>2</v>
      </c>
      <c r="J45">
        <v>65</v>
      </c>
      <c r="K45">
        <v>0</v>
      </c>
      <c r="M45">
        <v>0</v>
      </c>
      <c r="N45">
        <v>62</v>
      </c>
      <c r="O45">
        <v>0</v>
      </c>
      <c r="Q45">
        <v>0</v>
      </c>
      <c r="R45">
        <v>42</v>
      </c>
      <c r="S45">
        <v>-5.155554897814274E-3</v>
      </c>
      <c r="U45">
        <v>-2</v>
      </c>
      <c r="V45">
        <v>40</v>
      </c>
      <c r="W45">
        <v>-8.0034297022726353E-3</v>
      </c>
      <c r="Y45">
        <v>-3</v>
      </c>
      <c r="Z45">
        <v>38</v>
      </c>
      <c r="AA45">
        <v>-5.6830449880480582E-3</v>
      </c>
      <c r="AC45">
        <v>-2</v>
      </c>
      <c r="AD45">
        <v>42</v>
      </c>
      <c r="AE45">
        <v>2.6810934508088025E-3</v>
      </c>
      <c r="AG45">
        <v>1</v>
      </c>
      <c r="AH45">
        <v>64</v>
      </c>
      <c r="AI45">
        <v>9.079374101273352E-3</v>
      </c>
      <c r="AK45">
        <v>5</v>
      </c>
      <c r="AL45">
        <v>64.5</v>
      </c>
      <c r="AM45">
        <v>-2.5511312334750569E-3</v>
      </c>
      <c r="AO45">
        <v>-1.5</v>
      </c>
      <c r="AP45">
        <v>70</v>
      </c>
      <c r="AQ45">
        <v>3.2260299004418513E-3</v>
      </c>
      <c r="AS45">
        <v>2</v>
      </c>
      <c r="AT45">
        <v>78</v>
      </c>
      <c r="AU45">
        <v>4.3673662842460548E-3</v>
      </c>
      <c r="AV45">
        <v>7.7362445595645646E-3</v>
      </c>
      <c r="AW45">
        <v>3</v>
      </c>
      <c r="AX45">
        <v>45</v>
      </c>
      <c r="AY45">
        <v>0</v>
      </c>
      <c r="BA45">
        <v>0</v>
      </c>
      <c r="BB45">
        <v>63</v>
      </c>
      <c r="BC45">
        <v>-3.4664826615697919E-3</v>
      </c>
      <c r="BE45">
        <v>-2</v>
      </c>
      <c r="BF45">
        <v>37</v>
      </c>
      <c r="BG45">
        <v>6.1935289785692849E-3</v>
      </c>
      <c r="BI45">
        <v>2</v>
      </c>
      <c r="BJ45">
        <v>39</v>
      </c>
      <c r="BK45">
        <v>5.8664443014682099E-3</v>
      </c>
      <c r="BL45">
        <v>4.7137067294638069E-3</v>
      </c>
      <c r="BM45">
        <v>2</v>
      </c>
      <c r="BN45">
        <v>69</v>
      </c>
      <c r="BO45">
        <v>0</v>
      </c>
      <c r="BQ45">
        <v>0</v>
      </c>
      <c r="BR45">
        <v>56</v>
      </c>
      <c r="BS45">
        <v>4.0490245919917456E-3</v>
      </c>
      <c r="BT45">
        <v>2.1217937399595765E-3</v>
      </c>
      <c r="BU45">
        <v>2</v>
      </c>
      <c r="BV45">
        <v>59</v>
      </c>
      <c r="BW45">
        <v>-5.4956147919068554E-3</v>
      </c>
      <c r="BY45">
        <v>-3</v>
      </c>
      <c r="BZ45">
        <v>59</v>
      </c>
      <c r="CA45">
        <v>1.9011864519713484E-3</v>
      </c>
      <c r="CC45">
        <v>1</v>
      </c>
      <c r="CD45">
        <v>51</v>
      </c>
      <c r="CE45">
        <v>0</v>
      </c>
      <c r="CG45">
        <v>0</v>
      </c>
      <c r="CH45">
        <v>45</v>
      </c>
      <c r="CI45">
        <v>2.5001040444427858E-3</v>
      </c>
      <c r="CK45">
        <v>1</v>
      </c>
      <c r="CL45">
        <v>45</v>
      </c>
      <c r="CM45">
        <v>2.5001040444427858E-3</v>
      </c>
      <c r="CO45">
        <v>1</v>
      </c>
      <c r="CP45">
        <v>34</v>
      </c>
      <c r="CQ45">
        <v>0</v>
      </c>
      <c r="CS45">
        <v>0</v>
      </c>
      <c r="CT45">
        <v>70</v>
      </c>
      <c r="CU45">
        <v>8.2682135523024503E-3</v>
      </c>
      <c r="CW45">
        <v>5</v>
      </c>
      <c r="CX45">
        <v>58</v>
      </c>
      <c r="CY45">
        <v>0</v>
      </c>
      <c r="DA45">
        <v>0</v>
      </c>
      <c r="DB45">
        <v>64</v>
      </c>
      <c r="DC45">
        <v>5.3486107056377463E-3</v>
      </c>
      <c r="DE45">
        <v>3</v>
      </c>
      <c r="DF45">
        <v>64</v>
      </c>
      <c r="DG45">
        <v>3.5338625667542534E-3</v>
      </c>
      <c r="DI45">
        <v>2</v>
      </c>
      <c r="DJ45">
        <v>49</v>
      </c>
      <c r="DK45">
        <v>2.2805132659958982E-2</v>
      </c>
      <c r="DM45">
        <v>9</v>
      </c>
      <c r="DN45">
        <v>45</v>
      </c>
      <c r="DO45">
        <v>2.5001040444427858E-3</v>
      </c>
      <c r="DQ45">
        <v>1</v>
      </c>
      <c r="DR45">
        <v>46</v>
      </c>
      <c r="DS45">
        <v>2.7610114117215812E-2</v>
      </c>
      <c r="DU45">
        <v>10</v>
      </c>
      <c r="DV45">
        <v>35</v>
      </c>
      <c r="DW45">
        <v>-3.448609191484886E-2</v>
      </c>
      <c r="DY45">
        <v>-13</v>
      </c>
    </row>
    <row r="46" spans="1:129">
      <c r="A46">
        <v>41499</v>
      </c>
      <c r="B46">
        <v>65</v>
      </c>
      <c r="C46">
        <v>-9.5376188789764171E-4</v>
      </c>
      <c r="D46">
        <v>4.7387232603313123E-3</v>
      </c>
      <c r="E46">
        <v>-1</v>
      </c>
      <c r="F46">
        <v>57</v>
      </c>
      <c r="G46">
        <v>-5.2414104464346689E-3</v>
      </c>
      <c r="H46">
        <v>3.7421285814280836E-3</v>
      </c>
      <c r="I46">
        <v>-5</v>
      </c>
      <c r="J46">
        <v>62</v>
      </c>
      <c r="K46">
        <v>-2.9489485870118903E-3</v>
      </c>
      <c r="L46">
        <v>6.9156809998871527E-3</v>
      </c>
      <c r="M46">
        <v>-3</v>
      </c>
      <c r="N46">
        <v>65</v>
      </c>
      <c r="O46">
        <v>2.9576706055649549E-3</v>
      </c>
      <c r="P46">
        <v>1.0753502580193697E-2</v>
      </c>
      <c r="Q46">
        <v>3</v>
      </c>
      <c r="R46">
        <v>42</v>
      </c>
      <c r="S46">
        <v>0</v>
      </c>
      <c r="T46">
        <v>1.0773884765589381E-2</v>
      </c>
      <c r="U46">
        <v>0</v>
      </c>
      <c r="V46">
        <v>39</v>
      </c>
      <c r="W46">
        <v>-1.5811117227658711E-3</v>
      </c>
      <c r="X46">
        <v>1.1315876487238752E-2</v>
      </c>
      <c r="Y46">
        <v>-1</v>
      </c>
      <c r="Z46">
        <v>38</v>
      </c>
      <c r="AA46">
        <v>0</v>
      </c>
      <c r="AB46">
        <v>8.4815279376118102E-3</v>
      </c>
      <c r="AC46">
        <v>0</v>
      </c>
      <c r="AD46">
        <v>43</v>
      </c>
      <c r="AE46">
        <v>1.4717380331266128E-3</v>
      </c>
      <c r="AF46">
        <v>1.5864352518038416E-2</v>
      </c>
      <c r="AG46">
        <v>1</v>
      </c>
      <c r="AH46">
        <v>62</v>
      </c>
      <c r="AI46">
        <v>-1.9823262355480598E-3</v>
      </c>
      <c r="AJ46">
        <v>4.2480894885941201E-3</v>
      </c>
      <c r="AK46">
        <v>-2</v>
      </c>
      <c r="AL46">
        <v>56</v>
      </c>
      <c r="AM46">
        <v>-8.7932074312673247E-3</v>
      </c>
      <c r="AN46">
        <v>6.9156809998871527E-3</v>
      </c>
      <c r="AO46">
        <v>-8.5</v>
      </c>
      <c r="AP46">
        <v>68</v>
      </c>
      <c r="AQ46">
        <v>-1.8100808786517542E-3</v>
      </c>
      <c r="AR46">
        <v>5.6775636649171179E-3</v>
      </c>
      <c r="AS46">
        <v>-2</v>
      </c>
      <c r="AT46">
        <v>65</v>
      </c>
      <c r="AU46">
        <v>-1.1330419083022236E-2</v>
      </c>
      <c r="AW46">
        <v>-13</v>
      </c>
      <c r="AX46">
        <v>38</v>
      </c>
      <c r="AY46">
        <v>-1.0511633174618895E-2</v>
      </c>
      <c r="BA46">
        <v>-7</v>
      </c>
      <c r="BB46">
        <v>42</v>
      </c>
      <c r="BC46">
        <v>-2.5023166965419286E-2</v>
      </c>
      <c r="BE46">
        <v>-21</v>
      </c>
      <c r="BF46">
        <v>0</v>
      </c>
      <c r="BG46">
        <v>-1</v>
      </c>
      <c r="BI46">
        <v>-37</v>
      </c>
      <c r="BJ46">
        <v>36</v>
      </c>
      <c r="BK46">
        <v>-4.9901767205309255E-3</v>
      </c>
      <c r="BM46">
        <v>-3</v>
      </c>
      <c r="BN46">
        <v>66</v>
      </c>
      <c r="BO46">
        <v>-2.7743794369020636E-3</v>
      </c>
      <c r="BP46">
        <v>6.3587651037244619E-3</v>
      </c>
      <c r="BQ46">
        <v>-3</v>
      </c>
      <c r="BR46">
        <v>0</v>
      </c>
      <c r="BS46">
        <v>-1</v>
      </c>
      <c r="BU46">
        <v>-56</v>
      </c>
      <c r="BV46">
        <v>62</v>
      </c>
      <c r="BW46">
        <v>3.104618196672293E-3</v>
      </c>
      <c r="BX46">
        <v>6.9156809998871527E-3</v>
      </c>
      <c r="BY46">
        <v>3</v>
      </c>
      <c r="BZ46">
        <v>60</v>
      </c>
      <c r="CA46">
        <v>1.0509968052458962E-3</v>
      </c>
      <c r="CB46">
        <v>4.121218042566932E-3</v>
      </c>
      <c r="CC46">
        <v>1</v>
      </c>
      <c r="CD46">
        <v>50</v>
      </c>
      <c r="CE46">
        <v>-1.2368986155483208E-3</v>
      </c>
      <c r="CF46">
        <v>1.6179638368426286E-2</v>
      </c>
      <c r="CG46">
        <v>-1</v>
      </c>
      <c r="CH46">
        <v>41</v>
      </c>
      <c r="CI46">
        <v>-5.8012587757676481E-3</v>
      </c>
      <c r="CJ46">
        <v>1.0220012772904186E-2</v>
      </c>
      <c r="CK46">
        <v>-4</v>
      </c>
      <c r="CL46">
        <v>42</v>
      </c>
      <c r="CM46">
        <v>-4.3027709095971867E-3</v>
      </c>
      <c r="CN46">
        <v>6.998449451190325E-3</v>
      </c>
      <c r="CO46">
        <v>-3</v>
      </c>
      <c r="CP46">
        <v>0</v>
      </c>
      <c r="CQ46">
        <v>-1</v>
      </c>
      <c r="CS46">
        <v>-34</v>
      </c>
      <c r="CT46">
        <v>64</v>
      </c>
      <c r="CU46">
        <v>-5.5851049025723576E-3</v>
      </c>
      <c r="CV46">
        <v>5.6775636649171179E-3</v>
      </c>
      <c r="CW46">
        <v>-6</v>
      </c>
      <c r="CX46">
        <v>65</v>
      </c>
      <c r="CY46">
        <v>7.1469345090047209E-3</v>
      </c>
      <c r="CZ46">
        <v>3.5832014834269454E-3</v>
      </c>
      <c r="DA46">
        <v>7</v>
      </c>
      <c r="DB46">
        <v>61</v>
      </c>
      <c r="DC46">
        <v>-2.9960789696019674E-3</v>
      </c>
      <c r="DD46">
        <v>4.2480894885941201E-3</v>
      </c>
      <c r="DE46">
        <v>-3</v>
      </c>
      <c r="DF46">
        <v>55</v>
      </c>
      <c r="DG46">
        <v>-9.4271517806695515E-3</v>
      </c>
      <c r="DH46">
        <v>4.2480894885941201E-3</v>
      </c>
      <c r="DI46">
        <v>-9</v>
      </c>
      <c r="DJ46">
        <v>45</v>
      </c>
      <c r="DK46">
        <v>-5.3082243420533581E-3</v>
      </c>
      <c r="DL46">
        <v>8.3605409472999881E-3</v>
      </c>
      <c r="DM46">
        <v>-4</v>
      </c>
      <c r="DN46">
        <v>37</v>
      </c>
      <c r="DO46">
        <v>-1.2159504501345286E-2</v>
      </c>
      <c r="DP46">
        <v>6.998449451190325E-3</v>
      </c>
      <c r="DQ46">
        <v>-8</v>
      </c>
      <c r="DR46">
        <v>46</v>
      </c>
      <c r="DS46">
        <v>0</v>
      </c>
      <c r="DT46">
        <v>7.3498238349096745E-3</v>
      </c>
      <c r="DU46">
        <v>0</v>
      </c>
      <c r="DV46">
        <v>35</v>
      </c>
      <c r="DW46">
        <v>0</v>
      </c>
      <c r="DX46">
        <v>9.3752523393264564E-3</v>
      </c>
      <c r="DY46">
        <v>0</v>
      </c>
    </row>
    <row r="47" spans="1:129">
      <c r="A47">
        <v>41514</v>
      </c>
      <c r="B47">
        <v>66</v>
      </c>
      <c r="C47">
        <v>1.0183496416291682E-3</v>
      </c>
      <c r="E47">
        <v>1</v>
      </c>
      <c r="F47">
        <v>62</v>
      </c>
      <c r="G47">
        <v>5.6212815906371283E-3</v>
      </c>
      <c r="I47">
        <v>5</v>
      </c>
      <c r="J47">
        <v>62</v>
      </c>
      <c r="K47">
        <v>0</v>
      </c>
      <c r="M47">
        <v>0</v>
      </c>
      <c r="N47">
        <v>62</v>
      </c>
      <c r="O47">
        <v>-3.1452356736985099E-3</v>
      </c>
      <c r="Q47">
        <v>-3</v>
      </c>
      <c r="R47">
        <v>0</v>
      </c>
      <c r="S47">
        <v>-1</v>
      </c>
      <c r="U47">
        <v>-42</v>
      </c>
      <c r="V47">
        <v>0</v>
      </c>
      <c r="W47">
        <v>-1</v>
      </c>
      <c r="Y47">
        <v>-39</v>
      </c>
      <c r="Z47">
        <v>0</v>
      </c>
      <c r="AA47">
        <v>-1</v>
      </c>
      <c r="AC47">
        <v>-38</v>
      </c>
      <c r="AD47">
        <v>42</v>
      </c>
      <c r="AE47">
        <v>-1.5674700609009662E-3</v>
      </c>
      <c r="AG47">
        <v>-1</v>
      </c>
      <c r="AH47">
        <v>62</v>
      </c>
      <c r="AI47">
        <v>0</v>
      </c>
      <c r="AK47">
        <v>0</v>
      </c>
      <c r="AL47">
        <v>52</v>
      </c>
      <c r="AM47">
        <v>-4.9283471252604683E-3</v>
      </c>
      <c r="AO47">
        <v>-4</v>
      </c>
      <c r="AP47">
        <v>66</v>
      </c>
      <c r="AQ47">
        <v>-1.9882184133522829E-3</v>
      </c>
      <c r="AS47">
        <v>-2</v>
      </c>
      <c r="AT47">
        <v>62</v>
      </c>
      <c r="AU47">
        <v>-3.1452356736985099E-3</v>
      </c>
      <c r="AW47">
        <v>-3</v>
      </c>
      <c r="AX47">
        <v>0</v>
      </c>
      <c r="AY47">
        <v>-1</v>
      </c>
      <c r="BA47">
        <v>-38</v>
      </c>
      <c r="BB47">
        <v>0</v>
      </c>
      <c r="BC47">
        <v>-1</v>
      </c>
      <c r="BE47">
        <v>-42</v>
      </c>
      <c r="BF47">
        <v>0</v>
      </c>
      <c r="BG47" t="e">
        <v>#DIV/0!</v>
      </c>
      <c r="BI47">
        <v>0</v>
      </c>
      <c r="BJ47">
        <v>0</v>
      </c>
      <c r="BK47">
        <v>-1</v>
      </c>
      <c r="BM47">
        <v>-36</v>
      </c>
      <c r="BN47">
        <v>72</v>
      </c>
      <c r="BO47">
        <v>5.8176154440228167E-3</v>
      </c>
      <c r="BQ47">
        <v>6</v>
      </c>
      <c r="BR47">
        <v>0</v>
      </c>
      <c r="BS47" t="e">
        <v>#DIV/0!</v>
      </c>
      <c r="BU47">
        <v>0</v>
      </c>
      <c r="BV47">
        <v>63</v>
      </c>
      <c r="BW47">
        <v>1.0672585385973488E-3</v>
      </c>
      <c r="BY47">
        <v>1</v>
      </c>
      <c r="BZ47">
        <v>57</v>
      </c>
      <c r="CA47">
        <v>-3.4137129465903193E-3</v>
      </c>
      <c r="CC47">
        <v>-3</v>
      </c>
      <c r="CD47">
        <v>48</v>
      </c>
      <c r="CE47">
        <v>-2.7177664690196668E-3</v>
      </c>
      <c r="CG47">
        <v>-2</v>
      </c>
      <c r="CH47">
        <v>0</v>
      </c>
      <c r="CI47">
        <v>-1</v>
      </c>
      <c r="CK47">
        <v>-41</v>
      </c>
      <c r="CL47">
        <v>0</v>
      </c>
      <c r="CM47">
        <v>-1</v>
      </c>
      <c r="CO47">
        <v>-42</v>
      </c>
      <c r="CP47">
        <v>0</v>
      </c>
      <c r="CQ47" t="e">
        <v>#DIV/0!</v>
      </c>
      <c r="CS47">
        <v>0</v>
      </c>
      <c r="CT47">
        <v>70</v>
      </c>
      <c r="CU47">
        <v>5.9920247001221671E-3</v>
      </c>
      <c r="CW47">
        <v>6</v>
      </c>
      <c r="CX47">
        <v>55</v>
      </c>
      <c r="CY47">
        <v>-1.1075152854790438E-2</v>
      </c>
      <c r="DA47">
        <v>-10</v>
      </c>
      <c r="DB47">
        <v>73</v>
      </c>
      <c r="DC47">
        <v>1.2044327515047915E-2</v>
      </c>
      <c r="DE47">
        <v>12</v>
      </c>
      <c r="DF47">
        <v>67</v>
      </c>
      <c r="DG47">
        <v>1.3244233696060093E-2</v>
      </c>
      <c r="DI47">
        <v>12</v>
      </c>
      <c r="DJ47">
        <v>48</v>
      </c>
      <c r="DK47">
        <v>4.3118374110757696E-3</v>
      </c>
      <c r="DM47">
        <v>3</v>
      </c>
      <c r="DN47">
        <v>0</v>
      </c>
      <c r="DO47">
        <v>-1</v>
      </c>
      <c r="DQ47">
        <v>-37</v>
      </c>
      <c r="DR47">
        <v>33</v>
      </c>
      <c r="DS47">
        <v>-2.1898915269366603E-2</v>
      </c>
      <c r="DU47">
        <v>-13</v>
      </c>
      <c r="DV47">
        <v>35</v>
      </c>
      <c r="DW47">
        <v>0</v>
      </c>
      <c r="DY47">
        <v>0</v>
      </c>
    </row>
    <row r="48" spans="1:129">
      <c r="A48">
        <v>42282</v>
      </c>
      <c r="B48">
        <v>71</v>
      </c>
      <c r="C48">
        <v>9.5089331921149878E-5</v>
      </c>
      <c r="E48">
        <v>5</v>
      </c>
      <c r="F48">
        <v>70</v>
      </c>
      <c r="G48">
        <v>1.5803443535022943E-4</v>
      </c>
      <c r="I48">
        <v>8</v>
      </c>
      <c r="J48">
        <v>62</v>
      </c>
      <c r="K48">
        <v>0</v>
      </c>
      <c r="M48">
        <v>0</v>
      </c>
      <c r="N48">
        <v>58</v>
      </c>
      <c r="O48">
        <v>-8.6833956925547184E-5</v>
      </c>
      <c r="Q48">
        <v>-4</v>
      </c>
      <c r="R48">
        <v>0</v>
      </c>
      <c r="S48" t="e">
        <v>#DIV/0!</v>
      </c>
      <c r="U48">
        <v>0</v>
      </c>
      <c r="V48">
        <v>0</v>
      </c>
      <c r="W48" t="e">
        <v>#DIV/0!</v>
      </c>
      <c r="Y48">
        <v>0</v>
      </c>
      <c r="Z48">
        <v>0</v>
      </c>
      <c r="AA48" t="e">
        <v>#DIV/0!</v>
      </c>
      <c r="AC48">
        <v>0</v>
      </c>
      <c r="AD48">
        <v>0</v>
      </c>
      <c r="AE48">
        <v>-1</v>
      </c>
      <c r="AG48">
        <v>-42</v>
      </c>
      <c r="AH48">
        <v>74</v>
      </c>
      <c r="AI48">
        <v>2.3040506541938122E-4</v>
      </c>
      <c r="AK48">
        <v>12</v>
      </c>
      <c r="AL48">
        <v>52</v>
      </c>
      <c r="AM48">
        <v>0</v>
      </c>
      <c r="AO48">
        <v>0</v>
      </c>
      <c r="AP48">
        <v>66</v>
      </c>
      <c r="AQ48">
        <v>0</v>
      </c>
      <c r="AS48">
        <v>0</v>
      </c>
      <c r="AT48">
        <v>59</v>
      </c>
      <c r="AU48">
        <v>-6.4577265240561843E-5</v>
      </c>
      <c r="AW48">
        <v>-3</v>
      </c>
      <c r="AX48">
        <v>0</v>
      </c>
      <c r="AY48" t="e">
        <v>#DIV/0!</v>
      </c>
      <c r="BA48">
        <v>0</v>
      </c>
      <c r="BB48">
        <v>0</v>
      </c>
      <c r="BC48" t="e">
        <v>#DIV/0!</v>
      </c>
      <c r="BE48">
        <v>0</v>
      </c>
      <c r="BF48">
        <v>0</v>
      </c>
      <c r="BG48" t="e">
        <v>#DIV/0!</v>
      </c>
      <c r="BI48">
        <v>0</v>
      </c>
      <c r="BJ48">
        <v>0</v>
      </c>
      <c r="BK48" t="e">
        <v>#DIV/0!</v>
      </c>
      <c r="BM48">
        <v>0</v>
      </c>
      <c r="BN48">
        <v>78</v>
      </c>
      <c r="BO48">
        <v>1.0422770694673567E-4</v>
      </c>
      <c r="BQ48">
        <v>6</v>
      </c>
      <c r="BR48">
        <v>0</v>
      </c>
      <c r="BS48" t="e">
        <v>#DIV/0!</v>
      </c>
      <c r="BU48">
        <v>0</v>
      </c>
      <c r="BV48">
        <v>63</v>
      </c>
      <c r="BW48">
        <v>0</v>
      </c>
      <c r="BY48">
        <v>0</v>
      </c>
      <c r="BZ48">
        <v>0</v>
      </c>
      <c r="CA48">
        <v>-1</v>
      </c>
      <c r="CC48">
        <v>-57</v>
      </c>
      <c r="CD48">
        <v>45</v>
      </c>
      <c r="CE48">
        <v>-8.4031001928774884E-5</v>
      </c>
      <c r="CG48">
        <v>-3</v>
      </c>
      <c r="CH48">
        <v>0</v>
      </c>
      <c r="CI48" t="e">
        <v>#DIV/0!</v>
      </c>
      <c r="CK48">
        <v>0</v>
      </c>
      <c r="CL48">
        <v>0</v>
      </c>
      <c r="CM48" t="e">
        <v>#DIV/0!</v>
      </c>
      <c r="CO48">
        <v>0</v>
      </c>
      <c r="CP48">
        <v>0</v>
      </c>
      <c r="CQ48" t="e">
        <v>#DIV/0!</v>
      </c>
      <c r="CS48">
        <v>0</v>
      </c>
      <c r="CT48">
        <v>67</v>
      </c>
      <c r="CU48">
        <v>-5.703303847415242E-5</v>
      </c>
      <c r="CW48">
        <v>-3</v>
      </c>
      <c r="CX48">
        <v>0</v>
      </c>
      <c r="CY48">
        <v>-1</v>
      </c>
      <c r="DA48">
        <v>-55</v>
      </c>
      <c r="DB48">
        <v>70</v>
      </c>
      <c r="DC48">
        <v>-5.463939145755603E-5</v>
      </c>
      <c r="DE48">
        <v>-3</v>
      </c>
      <c r="DF48">
        <v>62</v>
      </c>
      <c r="DG48">
        <v>-1.0098218526033431E-4</v>
      </c>
      <c r="DI48">
        <v>-5</v>
      </c>
      <c r="DJ48">
        <v>46</v>
      </c>
      <c r="DK48">
        <v>-5.5414629160477347E-5</v>
      </c>
      <c r="DM48">
        <v>-2</v>
      </c>
      <c r="DN48">
        <v>0</v>
      </c>
      <c r="DO48" t="e">
        <v>#DIV/0!</v>
      </c>
      <c r="DQ48">
        <v>0</v>
      </c>
      <c r="DR48">
        <v>0</v>
      </c>
      <c r="DS48">
        <v>-1</v>
      </c>
      <c r="DU48">
        <v>-33</v>
      </c>
      <c r="DV48">
        <v>35</v>
      </c>
      <c r="DW48">
        <v>0</v>
      </c>
      <c r="DY48">
        <v>0</v>
      </c>
    </row>
    <row r="49" spans="1:129">
      <c r="A49">
        <v>41560</v>
      </c>
      <c r="B49">
        <v>68</v>
      </c>
      <c r="C49">
        <v>5.9797039662523588E-5</v>
      </c>
      <c r="E49">
        <v>-3</v>
      </c>
      <c r="F49">
        <v>70</v>
      </c>
      <c r="G49">
        <v>0</v>
      </c>
      <c r="I49">
        <v>0</v>
      </c>
      <c r="J49">
        <v>60</v>
      </c>
      <c r="K49">
        <v>4.5416298356748541E-5</v>
      </c>
      <c r="M49">
        <v>-2</v>
      </c>
      <c r="N49">
        <v>57</v>
      </c>
      <c r="O49">
        <v>2.408857642977047E-5</v>
      </c>
      <c r="Q49">
        <v>-1</v>
      </c>
      <c r="R49">
        <v>0</v>
      </c>
      <c r="S49" t="e">
        <v>#DIV/0!</v>
      </c>
      <c r="U49">
        <v>0</v>
      </c>
      <c r="V49">
        <v>0</v>
      </c>
      <c r="W49" t="e">
        <v>#DIV/0!</v>
      </c>
      <c r="Y49">
        <v>0</v>
      </c>
      <c r="Z49">
        <v>0</v>
      </c>
      <c r="AA49" t="e">
        <v>#DIV/0!</v>
      </c>
      <c r="AC49">
        <v>0</v>
      </c>
      <c r="AD49">
        <v>0</v>
      </c>
      <c r="AE49" t="e">
        <v>#DIV/0!</v>
      </c>
      <c r="AG49">
        <v>0</v>
      </c>
      <c r="AI49">
        <v>-4.3073189484876817E-4</v>
      </c>
      <c r="AK49">
        <v>27</v>
      </c>
      <c r="AL49">
        <v>0</v>
      </c>
      <c r="AM49" t="e">
        <v>#DIV/0!</v>
      </c>
      <c r="AO49">
        <v>-52</v>
      </c>
      <c r="AP49">
        <v>65</v>
      </c>
      <c r="AQ49">
        <v>2.1146306863562003E-5</v>
      </c>
      <c r="AS49">
        <v>-1</v>
      </c>
      <c r="AT49">
        <v>0</v>
      </c>
      <c r="AU49" t="e">
        <v>#DIV/0!</v>
      </c>
      <c r="AW49">
        <v>-59</v>
      </c>
      <c r="AX49">
        <v>0</v>
      </c>
      <c r="AY49" t="e">
        <v>#DIV/0!</v>
      </c>
      <c r="BA49">
        <v>0</v>
      </c>
      <c r="BB49">
        <v>0</v>
      </c>
      <c r="BC49" t="e">
        <v>#DIV/0!</v>
      </c>
      <c r="BE49">
        <v>0</v>
      </c>
      <c r="BF49">
        <v>0</v>
      </c>
      <c r="BG49" t="e">
        <v>#DIV/0!</v>
      </c>
      <c r="BI49">
        <v>0</v>
      </c>
      <c r="BJ49">
        <v>0</v>
      </c>
      <c r="BK49" t="e">
        <v>#DIV/0!</v>
      </c>
      <c r="BM49">
        <v>0</v>
      </c>
      <c r="BN49">
        <v>77</v>
      </c>
      <c r="BO49">
        <v>1.7871911551115005E-5</v>
      </c>
      <c r="BQ49">
        <v>-1</v>
      </c>
      <c r="BR49">
        <v>0</v>
      </c>
      <c r="BS49" t="e">
        <v>#DIV/0!</v>
      </c>
      <c r="BU49">
        <v>0</v>
      </c>
      <c r="BV49">
        <v>0</v>
      </c>
      <c r="BW49" t="e">
        <v>#DIV/0!</v>
      </c>
      <c r="BY49">
        <v>-63</v>
      </c>
      <c r="BZ49">
        <v>0</v>
      </c>
      <c r="CA49" t="e">
        <v>#DIV/0!</v>
      </c>
      <c r="CC49">
        <v>0</v>
      </c>
      <c r="CD49">
        <v>0</v>
      </c>
      <c r="CE49" t="e">
        <v>#DIV/0!</v>
      </c>
      <c r="CG49">
        <v>-45</v>
      </c>
      <c r="CH49">
        <v>0</v>
      </c>
      <c r="CI49" t="e">
        <v>#DIV/0!</v>
      </c>
      <c r="CK49">
        <v>0</v>
      </c>
      <c r="CL49">
        <v>0</v>
      </c>
      <c r="CM49" t="e">
        <v>#DIV/0!</v>
      </c>
      <c r="CO49">
        <v>0</v>
      </c>
      <c r="CP49">
        <v>0</v>
      </c>
      <c r="CQ49" t="e">
        <v>#DIV/0!</v>
      </c>
      <c r="CS49">
        <v>0</v>
      </c>
      <c r="CT49">
        <v>65</v>
      </c>
      <c r="CU49">
        <v>4.1975049203779591E-5</v>
      </c>
      <c r="CW49">
        <v>-2</v>
      </c>
      <c r="CX49">
        <v>0</v>
      </c>
      <c r="CY49" t="e">
        <v>#DIV/0!</v>
      </c>
      <c r="DA49">
        <v>0</v>
      </c>
      <c r="DB49">
        <v>62</v>
      </c>
      <c r="DC49">
        <v>1.6810395753275031E-4</v>
      </c>
      <c r="DE49">
        <v>-8</v>
      </c>
      <c r="DF49">
        <v>62</v>
      </c>
      <c r="DG49">
        <v>0</v>
      </c>
      <c r="DI49">
        <v>0</v>
      </c>
      <c r="DJ49">
        <v>45</v>
      </c>
      <c r="DK49">
        <v>3.0442162409549667E-5</v>
      </c>
      <c r="DM49">
        <v>-1</v>
      </c>
      <c r="DN49">
        <v>0</v>
      </c>
      <c r="DO49" t="e">
        <v>#DIV/0!</v>
      </c>
      <c r="DQ49">
        <v>0</v>
      </c>
      <c r="DR49">
        <v>0</v>
      </c>
      <c r="DS49" t="e">
        <v>#DIV/0!</v>
      </c>
      <c r="DU49">
        <v>0</v>
      </c>
      <c r="DV49">
        <v>34</v>
      </c>
      <c r="DW49">
        <v>4.0149749017448499E-5</v>
      </c>
      <c r="DY49">
        <v>-1</v>
      </c>
    </row>
    <row r="50" spans="1:129">
      <c r="A50">
        <v>42124</v>
      </c>
      <c r="F50">
        <v>70</v>
      </c>
      <c r="AH50">
        <v>101</v>
      </c>
    </row>
  </sheetData>
  <mergeCells count="1">
    <mergeCell ref="A16:C16"/>
  </mergeCells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I1" sqref="I1:X30"/>
    </sheetView>
  </sheetViews>
  <sheetFormatPr baseColWidth="10" defaultColWidth="8.83203125" defaultRowHeight="14" x14ac:dyDescent="0"/>
  <cols>
    <col min="2" max="2" width="12.1640625" customWidth="1"/>
    <col min="5" max="5" width="30" customWidth="1"/>
    <col min="6" max="6" width="15" customWidth="1"/>
    <col min="7" max="7" width="16" customWidth="1"/>
  </cols>
  <sheetData>
    <row r="1" spans="1:11">
      <c r="A1" t="s">
        <v>38</v>
      </c>
      <c r="B1" t="s">
        <v>39</v>
      </c>
      <c r="E1" t="s">
        <v>57</v>
      </c>
      <c r="J1" s="12"/>
      <c r="K1" s="12"/>
    </row>
    <row r="2" spans="1:11" ht="15" thickBot="1">
      <c r="A2">
        <f>'gain loss'!D29</f>
        <v>3.0570998006067329E-2</v>
      </c>
      <c r="B2">
        <f>'gain loss'!T29</f>
        <v>4.6048951372394953E-2</v>
      </c>
      <c r="J2" s="10"/>
      <c r="K2" s="10"/>
    </row>
    <row r="3" spans="1:11">
      <c r="A3">
        <f>'gain loss'!H29</f>
        <v>2.6927212470184925E-2</v>
      </c>
      <c r="B3">
        <f>'gain loss'!X29</f>
        <v>4.7358436096704981E-2</v>
      </c>
      <c r="E3" s="12"/>
      <c r="F3" s="12" t="s">
        <v>38</v>
      </c>
      <c r="G3" s="12" t="s">
        <v>39</v>
      </c>
      <c r="J3" s="10"/>
      <c r="K3" s="10"/>
    </row>
    <row r="4" spans="1:11">
      <c r="A4">
        <f>'gain loss'!L29</f>
        <v>4.6048951372394953E-2</v>
      </c>
      <c r="B4">
        <f>'gain loss'!AB29</f>
        <v>4.0035225476432901E-2</v>
      </c>
      <c r="E4" s="10" t="s">
        <v>40</v>
      </c>
      <c r="F4" s="10">
        <v>3.6820257944529727E-2</v>
      </c>
      <c r="G4" s="10">
        <v>4.3906031004876611E-2</v>
      </c>
      <c r="J4" s="10"/>
      <c r="K4" s="10"/>
    </row>
    <row r="5" spans="1:11">
      <c r="A5">
        <f>'gain loss'!P29</f>
        <v>7.905951023212765E-2</v>
      </c>
      <c r="B5">
        <f>'gain loss'!AF29</f>
        <v>7.5898653113133374E-2</v>
      </c>
      <c r="E5" s="10" t="s">
        <v>41</v>
      </c>
      <c r="F5" s="10">
        <v>1.9631221225438361E-4</v>
      </c>
      <c r="G5" s="10">
        <v>2.4941513047277268E-4</v>
      </c>
      <c r="J5" s="10"/>
      <c r="K5" s="10"/>
    </row>
    <row r="6" spans="1:11" ht="15" thickBot="1">
      <c r="A6">
        <f>'gain loss'!AJ29</f>
        <v>2.8848922655081877E-2</v>
      </c>
      <c r="B6">
        <f>'gain loss'!AZ26</f>
        <v>4.6048951372394953E-2</v>
      </c>
      <c r="E6" s="10" t="s">
        <v>42</v>
      </c>
      <c r="F6" s="10">
        <v>16</v>
      </c>
      <c r="G6" s="10">
        <v>16</v>
      </c>
      <c r="J6" s="11"/>
      <c r="K6" s="11"/>
    </row>
    <row r="7" spans="1:11">
      <c r="A7">
        <f>'gain loss'!AN29</f>
        <v>4.6048951372394953E-2</v>
      </c>
      <c r="B7">
        <f>'gain loss'!BD26</f>
        <v>6.4558054169778778E-2</v>
      </c>
      <c r="E7" s="10" t="s">
        <v>58</v>
      </c>
      <c r="F7" s="10">
        <v>2.2286367136357816E-4</v>
      </c>
      <c r="G7" s="10"/>
    </row>
    <row r="8" spans="1:11">
      <c r="A8">
        <f>'gain loss'!AR29</f>
        <v>3.3557783007027719E-2</v>
      </c>
      <c r="B8">
        <f>'gain loss'!BH26</f>
        <v>2.7157647076450742E-2</v>
      </c>
      <c r="E8" s="10" t="s">
        <v>43</v>
      </c>
      <c r="F8" s="10">
        <v>0</v>
      </c>
      <c r="G8" s="10"/>
    </row>
    <row r="9" spans="1:11">
      <c r="A9">
        <f>'gain loss'!AV28</f>
        <v>4.4992120082522957E-2</v>
      </c>
      <c r="B9">
        <f>'gain loss'!BL28</f>
        <v>2.3548172620616814E-2</v>
      </c>
      <c r="E9" s="10" t="s">
        <v>44</v>
      </c>
      <c r="F9" s="10">
        <v>30</v>
      </c>
      <c r="G9" s="10"/>
    </row>
    <row r="10" spans="1:11">
      <c r="A10">
        <f>'gain loss'!BP29</f>
        <v>3.8440465909715504E-2</v>
      </c>
      <c r="B10">
        <f>'gain loss'!CF29</f>
        <v>5.7767560283175756E-2</v>
      </c>
      <c r="E10" s="10" t="s">
        <v>45</v>
      </c>
      <c r="F10" s="10">
        <v>-1.3424947377023704</v>
      </c>
      <c r="G10" s="10"/>
    </row>
    <row r="11" spans="1:11">
      <c r="A11">
        <f>'gain loss'!BT28</f>
        <v>1.929445730784618E-2</v>
      </c>
      <c r="B11">
        <f>'gain loss'!CJ29</f>
        <v>4.4670422462421255E-2</v>
      </c>
      <c r="E11" s="10" t="s">
        <v>46</v>
      </c>
      <c r="F11" s="10">
        <v>9.4753392187472252E-2</v>
      </c>
      <c r="G11" s="10"/>
    </row>
    <row r="12" spans="1:11">
      <c r="A12">
        <f>'gain loss'!BX29</f>
        <v>4.6048951372394953E-2</v>
      </c>
      <c r="B12">
        <f>'gain loss'!CN29</f>
        <v>2.9732269940887734E-2</v>
      </c>
      <c r="E12" s="10" t="s">
        <v>47</v>
      </c>
      <c r="F12" s="10">
        <v>1.6972608865939587</v>
      </c>
      <c r="G12" s="10"/>
    </row>
    <row r="13" spans="1:11">
      <c r="A13">
        <f>'gain loss'!CB29</f>
        <v>3.4390182672846548E-2</v>
      </c>
      <c r="B13">
        <f>'gain loss'!CR25</f>
        <v>6.8923091319214036E-2</v>
      </c>
      <c r="E13" s="10" t="s">
        <v>48</v>
      </c>
      <c r="F13" s="10">
        <v>0.1895067843749445</v>
      </c>
      <c r="G13" s="10"/>
    </row>
    <row r="14" spans="1:11" ht="15" thickBot="1">
      <c r="A14">
        <f>'gain loss'!CV29</f>
        <v>3.3557783007027719E-2</v>
      </c>
      <c r="B14">
        <f>'gain loss'!DL29</f>
        <v>3.2859799418205382E-2</v>
      </c>
      <c r="E14" s="11" t="s">
        <v>49</v>
      </c>
      <c r="F14" s="11">
        <v>2.0422724563012378</v>
      </c>
      <c r="G14" s="11"/>
    </row>
    <row r="15" spans="1:11">
      <c r="A15">
        <f>'gain loss'!CZ29</f>
        <v>2.3639992334678617E-2</v>
      </c>
      <c r="B15">
        <f>'gain loss'!DP29</f>
        <v>2.9732269940887734E-2</v>
      </c>
    </row>
    <row r="16" spans="1:11" ht="15" thickBot="1">
      <c r="A16">
        <f>'gain loss'!DD29</f>
        <v>2.8848922655081877E-2</v>
      </c>
      <c r="B16">
        <f>'gain loss'!DT29</f>
        <v>3.0570998006067329E-2</v>
      </c>
    </row>
    <row r="17" spans="1:11">
      <c r="A17">
        <f>'gain loss'!DH29</f>
        <v>2.8848922655081877E-2</v>
      </c>
      <c r="B17">
        <f>'gain loss'!DX29</f>
        <v>3.7585993409259055E-2</v>
      </c>
      <c r="J17" s="12"/>
      <c r="K17" s="12"/>
    </row>
    <row r="18" spans="1:11">
      <c r="J18" s="10"/>
      <c r="K18" s="10"/>
    </row>
    <row r="19" spans="1:11">
      <c r="J19" s="10"/>
      <c r="K19" s="10"/>
    </row>
    <row r="20" spans="1:11">
      <c r="J20" s="10"/>
      <c r="K20" s="10"/>
    </row>
    <row r="21" spans="1:11">
      <c r="J21" s="10"/>
      <c r="K21" s="10"/>
    </row>
    <row r="22" spans="1:11" ht="15" thickBot="1">
      <c r="J22" s="11"/>
      <c r="K22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weightsbyhivetype</vt:lpstr>
      <vt:lpstr>weights</vt:lpstr>
      <vt:lpstr>gain loss</vt:lpstr>
      <vt:lpstr>Analysis</vt:lpstr>
      <vt:lpstr>TBgains</vt:lpstr>
      <vt:lpstr>Langgains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Valerie</cp:lastModifiedBy>
  <dcterms:created xsi:type="dcterms:W3CDTF">2015-04-29T21:13:39Z</dcterms:created>
  <dcterms:modified xsi:type="dcterms:W3CDTF">2015-05-30T01:09:13Z</dcterms:modified>
</cp:coreProperties>
</file>