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 firstSheet="2" activeTab="6"/>
  </bookViews>
  <sheets>
    <sheet name="Taliaferro's" sheetId="1" r:id="rId1"/>
    <sheet name="Bradley Farm" sheetId="2" r:id="rId2"/>
    <sheet name="Signal Hill Farm" sheetId="3" r:id="rId3"/>
    <sheet name="Taliaferro's drying ratings" sheetId="4" r:id="rId4"/>
    <sheet name="Bradley Drying Ratings" sheetId="5" r:id="rId5"/>
    <sheet name="Perry Drying Ratings" sheetId="6" r:id="rId6"/>
    <sheet name="Statistics" sheetId="7" r:id="rId7"/>
  </sheets>
  <calcPr calcId="145621"/>
</workbook>
</file>

<file path=xl/calcChain.xml><?xml version="1.0" encoding="utf-8"?>
<calcChain xmlns="http://schemas.openxmlformats.org/spreadsheetml/2006/main">
  <c r="R3" i="1" l="1"/>
  <c r="Q3" i="1"/>
  <c r="R2" i="1"/>
  <c r="Q2" i="1"/>
  <c r="R4" i="2"/>
  <c r="R2" i="2"/>
  <c r="Q4" i="2"/>
  <c r="Q2" i="2"/>
  <c r="J7" i="7"/>
  <c r="J9" i="7"/>
  <c r="J18" i="7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2" i="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2" i="2"/>
  <c r="H2" i="7" l="1"/>
  <c r="H3" i="7"/>
  <c r="H4" i="7"/>
  <c r="H5" i="7"/>
  <c r="H6" i="7"/>
  <c r="H7" i="7"/>
  <c r="H8" i="7"/>
  <c r="H9" i="7"/>
  <c r="H11" i="7"/>
  <c r="H12" i="7"/>
  <c r="H13" i="7"/>
  <c r="H14" i="7"/>
  <c r="H15" i="7"/>
  <c r="H16" i="7"/>
  <c r="H17" i="7"/>
  <c r="H18" i="7"/>
  <c r="J11" i="7" l="1"/>
  <c r="J2" i="7"/>
  <c r="B8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2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2" i="1"/>
</calcChain>
</file>

<file path=xl/sharedStrings.xml><?xml version="1.0" encoding="utf-8"?>
<sst xmlns="http://schemas.openxmlformats.org/spreadsheetml/2006/main" count="264" uniqueCount="58">
  <si>
    <t>Treatment</t>
  </si>
  <si>
    <t>Start Weight</t>
  </si>
  <si>
    <t># Heads</t>
  </si>
  <si>
    <t>Total Trim Weight</t>
  </si>
  <si>
    <t>Cull Weight</t>
  </si>
  <si>
    <t>Marketable Weight</t>
  </si>
  <si>
    <t>Notes</t>
  </si>
  <si>
    <t>ADC</t>
  </si>
  <si>
    <t>AEB</t>
  </si>
  <si>
    <t>ADB</t>
  </si>
  <si>
    <t>AECB</t>
  </si>
  <si>
    <t>ADCB</t>
  </si>
  <si>
    <t>BE</t>
  </si>
  <si>
    <t>BD</t>
  </si>
  <si>
    <t>BCD</t>
  </si>
  <si>
    <t>CE</t>
  </si>
  <si>
    <t>CD</t>
  </si>
  <si>
    <t>BCE</t>
  </si>
  <si>
    <t>FE</t>
  </si>
  <si>
    <t>FD</t>
  </si>
  <si>
    <t>AE</t>
  </si>
  <si>
    <t>AD</t>
  </si>
  <si>
    <t>ACE</t>
  </si>
  <si>
    <t>n/a</t>
  </si>
  <si>
    <t>Lots of discoloration. GBN present in testing</t>
  </si>
  <si>
    <t>All treatments have more botrytis than other farm</t>
  </si>
  <si>
    <t xml:space="preserve">8 feet of garlic were harvested with each treatment. Garlic was mechanically cut one day prior to harvest. </t>
  </si>
  <si>
    <t xml:space="preserve">Fusarium, small amt of embellisia </t>
  </si>
  <si>
    <t>Some discoloration, small amt aspergillus</t>
  </si>
  <si>
    <t>Still slightly wet? May have been re-moistened?</t>
  </si>
  <si>
    <t>Notes taken at trimming</t>
  </si>
  <si>
    <t>Skin discoloration and some embellisia</t>
  </si>
  <si>
    <t>culled due to mechanical damage</t>
  </si>
  <si>
    <t>two heads with fusarium</t>
  </si>
  <si>
    <t>some loose wrapper leaves and lg bulbs</t>
  </si>
  <si>
    <t xml:space="preserve">mechanical, soil washed off? </t>
  </si>
  <si>
    <t>Date: 6/25</t>
  </si>
  <si>
    <t>Date: 6/29</t>
  </si>
  <si>
    <t>Date: 7/3</t>
  </si>
  <si>
    <t>Date: 7/6</t>
  </si>
  <si>
    <t>Date: 7/10</t>
  </si>
  <si>
    <t>Date: 6/27</t>
  </si>
  <si>
    <t>Date: 7/2</t>
  </si>
  <si>
    <t>Date: 7/7</t>
  </si>
  <si>
    <t xml:space="preserve">Paired T-Test--Tops cut </t>
  </si>
  <si>
    <t>Avg head weight</t>
  </si>
  <si>
    <t>Standard Deviation</t>
  </si>
  <si>
    <t>Average Head Weight</t>
  </si>
  <si>
    <t>Signal Hill Farm</t>
  </si>
  <si>
    <t>Taliaferro</t>
  </si>
  <si>
    <t>Bradley</t>
  </si>
  <si>
    <t>Signal Hill</t>
  </si>
  <si>
    <t>Average Weight</t>
  </si>
  <si>
    <t>Average bulb weight</t>
  </si>
  <si>
    <t>Farm</t>
  </si>
  <si>
    <t>Average Weight/Bulb Tops Cut</t>
  </si>
  <si>
    <t>Number of bulbs in sample</t>
  </si>
  <si>
    <t>Average Weight/Bulb Tops Uncut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</si>
</sst>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0" fillId="2" borderId="0" xfId="0" applyFont="1" applyFill="1"/>
    <xf numFmtId="2" fontId="0" fillId="0" borderId="0" xfId="0" applyNumberFormat="1"/>
    <xf numFmtId="16" fontId="0" fillId="2" borderId="0" xfId="0" applyNumberFormat="1" applyFill="1"/>
    <xf numFmtId="16" fontId="0" fillId="3" borderId="0" xfId="0" applyNumberFormat="1" applyFill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1" xfId="0" applyFill="1" applyBorder="1"/>
    <xf numFmtId="0" fontId="1" fillId="0" borderId="0" xfId="0" applyFont="1"/>
    <xf numFmtId="0" fontId="0" fillId="3" borderId="0" xfId="0" applyFill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weight per head of treatments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Statistics!$B$21</c:f>
              <c:strCache>
                <c:ptCount val="1"/>
                <c:pt idx="0">
                  <c:v>Signal Hill</c:v>
                </c:pt>
              </c:strCache>
            </c:strRef>
          </c:tx>
          <c:spPr>
            <a:ln w="28575">
              <a:noFill/>
            </a:ln>
          </c:spPr>
          <c:xVal>
            <c:strRef>
              <c:f>Statistics!$F$21:$F$36</c:f>
              <c:strCache>
                <c:ptCount val="16"/>
                <c:pt idx="0">
                  <c:v>FE</c:v>
                </c:pt>
                <c:pt idx="1">
                  <c:v>FD</c:v>
                </c:pt>
                <c:pt idx="2">
                  <c:v>AE</c:v>
                </c:pt>
                <c:pt idx="3">
                  <c:v>AD</c:v>
                </c:pt>
                <c:pt idx="4">
                  <c:v>ACE</c:v>
                </c:pt>
                <c:pt idx="5">
                  <c:v>ADC</c:v>
                </c:pt>
                <c:pt idx="6">
                  <c:v>AEB</c:v>
                </c:pt>
                <c:pt idx="7">
                  <c:v>ADB</c:v>
                </c:pt>
                <c:pt idx="8">
                  <c:v>AECB</c:v>
                </c:pt>
                <c:pt idx="9">
                  <c:v>ADCB</c:v>
                </c:pt>
                <c:pt idx="10">
                  <c:v>BE</c:v>
                </c:pt>
                <c:pt idx="11">
                  <c:v>BD</c:v>
                </c:pt>
                <c:pt idx="12">
                  <c:v>BCD</c:v>
                </c:pt>
                <c:pt idx="13">
                  <c:v>CE</c:v>
                </c:pt>
                <c:pt idx="14">
                  <c:v>CD</c:v>
                </c:pt>
                <c:pt idx="15">
                  <c:v>BCE</c:v>
                </c:pt>
              </c:strCache>
            </c:strRef>
          </c:xVal>
          <c:yVal>
            <c:numRef>
              <c:f>Statistics!$B$22:$B$37</c:f>
              <c:numCache>
                <c:formatCode>General</c:formatCode>
                <c:ptCount val="16"/>
                <c:pt idx="0">
                  <c:v>0.14680851063829789</c:v>
                </c:pt>
                <c:pt idx="1">
                  <c:v>0.13863636363636364</c:v>
                </c:pt>
                <c:pt idx="2">
                  <c:v>0.1489795918367347</c:v>
                </c:pt>
                <c:pt idx="3">
                  <c:v>0.15434782608695652</c:v>
                </c:pt>
                <c:pt idx="4">
                  <c:v>0.16276595744680852</c:v>
                </c:pt>
                <c:pt idx="5">
                  <c:v>0.13673469387755102</c:v>
                </c:pt>
                <c:pt idx="6">
                  <c:v>0.11521739130434783</c:v>
                </c:pt>
                <c:pt idx="7">
                  <c:v>0.12065217391304348</c:v>
                </c:pt>
                <c:pt idx="8">
                  <c:v>0.12291666666666667</c:v>
                </c:pt>
                <c:pt idx="9">
                  <c:v>0.10740740740740741</c:v>
                </c:pt>
                <c:pt idx="10">
                  <c:v>0.11304347826086956</c:v>
                </c:pt>
                <c:pt idx="11">
                  <c:v>0.11326530612244898</c:v>
                </c:pt>
                <c:pt idx="12">
                  <c:v>0.11666666666666665</c:v>
                </c:pt>
                <c:pt idx="13">
                  <c:v>0.15434782608695652</c:v>
                </c:pt>
                <c:pt idx="14">
                  <c:v>0.15106382978723404</c:v>
                </c:pt>
                <c:pt idx="15">
                  <c:v>0.10816326530612244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Statistics!$C$21</c:f>
              <c:strCache>
                <c:ptCount val="1"/>
                <c:pt idx="0">
                  <c:v>Bradley</c:v>
                </c:pt>
              </c:strCache>
            </c:strRef>
          </c:tx>
          <c:spPr>
            <a:ln w="28575">
              <a:noFill/>
            </a:ln>
          </c:spPr>
          <c:xVal>
            <c:strRef>
              <c:f>Statistics!$F$21:$F$36</c:f>
              <c:strCache>
                <c:ptCount val="16"/>
                <c:pt idx="0">
                  <c:v>FE</c:v>
                </c:pt>
                <c:pt idx="1">
                  <c:v>FD</c:v>
                </c:pt>
                <c:pt idx="2">
                  <c:v>AE</c:v>
                </c:pt>
                <c:pt idx="3">
                  <c:v>AD</c:v>
                </c:pt>
                <c:pt idx="4">
                  <c:v>ACE</c:v>
                </c:pt>
                <c:pt idx="5">
                  <c:v>ADC</c:v>
                </c:pt>
                <c:pt idx="6">
                  <c:v>AEB</c:v>
                </c:pt>
                <c:pt idx="7">
                  <c:v>ADB</c:v>
                </c:pt>
                <c:pt idx="8">
                  <c:v>AECB</c:v>
                </c:pt>
                <c:pt idx="9">
                  <c:v>ADCB</c:v>
                </c:pt>
                <c:pt idx="10">
                  <c:v>BE</c:v>
                </c:pt>
                <c:pt idx="11">
                  <c:v>BD</c:v>
                </c:pt>
                <c:pt idx="12">
                  <c:v>BCD</c:v>
                </c:pt>
                <c:pt idx="13">
                  <c:v>CE</c:v>
                </c:pt>
                <c:pt idx="14">
                  <c:v>CD</c:v>
                </c:pt>
                <c:pt idx="15">
                  <c:v>BCE</c:v>
                </c:pt>
              </c:strCache>
            </c:strRef>
          </c:xVal>
          <c:yVal>
            <c:numRef>
              <c:f>Statistics!$C$22:$C$37</c:f>
              <c:numCache>
                <c:formatCode>General</c:formatCode>
                <c:ptCount val="16"/>
                <c:pt idx="0">
                  <c:v>0.10212765957446808</c:v>
                </c:pt>
                <c:pt idx="1">
                  <c:v>0.11046511627906977</c:v>
                </c:pt>
                <c:pt idx="2">
                  <c:v>0.11000000000000001</c:v>
                </c:pt>
                <c:pt idx="3">
                  <c:v>9.8913043478260868E-2</c:v>
                </c:pt>
                <c:pt idx="4">
                  <c:v>9.8913043478260868E-2</c:v>
                </c:pt>
                <c:pt idx="5">
                  <c:v>0</c:v>
                </c:pt>
                <c:pt idx="6">
                  <c:v>0.10108695652173914</c:v>
                </c:pt>
                <c:pt idx="7">
                  <c:v>8.6274509803921581E-2</c:v>
                </c:pt>
                <c:pt idx="8">
                  <c:v>9.4565217391304343E-2</c:v>
                </c:pt>
                <c:pt idx="9">
                  <c:v>0.11842105263157894</c:v>
                </c:pt>
                <c:pt idx="10">
                  <c:v>9.4565217391304343E-2</c:v>
                </c:pt>
                <c:pt idx="11">
                  <c:v>0.10333333333333335</c:v>
                </c:pt>
                <c:pt idx="12">
                  <c:v>9.7115384615384617E-2</c:v>
                </c:pt>
                <c:pt idx="13">
                  <c:v>0.11829268292682926</c:v>
                </c:pt>
                <c:pt idx="14">
                  <c:v>0.1048780487804878</c:v>
                </c:pt>
                <c:pt idx="15">
                  <c:v>9.8780487804878039E-2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Statistics!$D$21</c:f>
              <c:strCache>
                <c:ptCount val="1"/>
                <c:pt idx="0">
                  <c:v>Taliaferro</c:v>
                </c:pt>
              </c:strCache>
            </c:strRef>
          </c:tx>
          <c:spPr>
            <a:ln w="28575">
              <a:noFill/>
            </a:ln>
          </c:spPr>
          <c:xVal>
            <c:strRef>
              <c:f>Statistics!$F$21:$F$36</c:f>
              <c:strCache>
                <c:ptCount val="16"/>
                <c:pt idx="0">
                  <c:v>FE</c:v>
                </c:pt>
                <c:pt idx="1">
                  <c:v>FD</c:v>
                </c:pt>
                <c:pt idx="2">
                  <c:v>AE</c:v>
                </c:pt>
                <c:pt idx="3">
                  <c:v>AD</c:v>
                </c:pt>
                <c:pt idx="4">
                  <c:v>ACE</c:v>
                </c:pt>
                <c:pt idx="5">
                  <c:v>ADC</c:v>
                </c:pt>
                <c:pt idx="6">
                  <c:v>AEB</c:v>
                </c:pt>
                <c:pt idx="7">
                  <c:v>ADB</c:v>
                </c:pt>
                <c:pt idx="8">
                  <c:v>AECB</c:v>
                </c:pt>
                <c:pt idx="9">
                  <c:v>ADCB</c:v>
                </c:pt>
                <c:pt idx="10">
                  <c:v>BE</c:v>
                </c:pt>
                <c:pt idx="11">
                  <c:v>BD</c:v>
                </c:pt>
                <c:pt idx="12">
                  <c:v>BCD</c:v>
                </c:pt>
                <c:pt idx="13">
                  <c:v>CE</c:v>
                </c:pt>
                <c:pt idx="14">
                  <c:v>CD</c:v>
                </c:pt>
                <c:pt idx="15">
                  <c:v>BCE</c:v>
                </c:pt>
              </c:strCache>
            </c:strRef>
          </c:xVal>
          <c:yVal>
            <c:numRef>
              <c:f>Statistics!$D$22:$D$37</c:f>
              <c:numCache>
                <c:formatCode>General</c:formatCode>
                <c:ptCount val="16"/>
                <c:pt idx="0">
                  <c:v>0.14677419354838708</c:v>
                </c:pt>
                <c:pt idx="1">
                  <c:v>0.15714285714285717</c:v>
                </c:pt>
                <c:pt idx="2">
                  <c:v>0.17916666666666667</c:v>
                </c:pt>
                <c:pt idx="3">
                  <c:v>0.13823529411764707</c:v>
                </c:pt>
                <c:pt idx="4">
                  <c:v>0</c:v>
                </c:pt>
                <c:pt idx="5">
                  <c:v>0.12638888888888888</c:v>
                </c:pt>
                <c:pt idx="6">
                  <c:v>0.11666666666666667</c:v>
                </c:pt>
                <c:pt idx="7">
                  <c:v>0.12222222222222223</c:v>
                </c:pt>
                <c:pt idx="8">
                  <c:v>0.13636363636363635</c:v>
                </c:pt>
                <c:pt idx="9">
                  <c:v>0.11499999999999999</c:v>
                </c:pt>
                <c:pt idx="10">
                  <c:v>0.11891891891891893</c:v>
                </c:pt>
                <c:pt idx="11">
                  <c:v>0.10813953488372094</c:v>
                </c:pt>
                <c:pt idx="12">
                  <c:v>0.13194444444444445</c:v>
                </c:pt>
                <c:pt idx="13">
                  <c:v>0.1236842105263158</c:v>
                </c:pt>
                <c:pt idx="14">
                  <c:v>0.1121951219512195</c:v>
                </c:pt>
                <c:pt idx="15">
                  <c:v>0.12125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74080"/>
        <c:axId val="92980352"/>
      </c:scatterChart>
      <c:valAx>
        <c:axId val="9297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Post Harvest </a:t>
                </a:r>
              </a:p>
              <a:p>
                <a:pPr>
                  <a:defRPr/>
                </a:pPr>
                <a:r>
                  <a:rPr lang="en-US"/>
                  <a:t>Treatments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2980352"/>
        <c:crosses val="autoZero"/>
        <c:crossBetween val="midCat"/>
        <c:majorUnit val="1"/>
        <c:minorUnit val="1"/>
      </c:valAx>
      <c:valAx>
        <c:axId val="92980352"/>
        <c:scaling>
          <c:orientation val="minMax"/>
          <c:min val="6.0000000000000012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Weight</a:t>
                </a:r>
                <a:r>
                  <a:rPr lang="en-US" baseline="0"/>
                  <a:t> per Bulb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974080"/>
        <c:crossesAt val="0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333374</xdr:colOff>
      <xdr:row>20</xdr:row>
      <xdr:rowOff>185737</xdr:rowOff>
    </xdr:from>
    <xdr:to>
      <xdr:col>14</xdr:col>
      <xdr:colOff>342899</xdr:colOff>
      <xdr:row>39</xdr:row>
      <xdr:rowOff>142875</xdr:rowOff>
    </xdr:to>
    <xdr:graphicFrame macro="">
      <xdr:nvGraphicFramePr>
        <xdr:cNvPr id="4" name="Comparison of average weights at three farm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R4" sqref="R4"/>
    </sheetView>
  </sheetViews>
  <sheetFormatPr defaultRowHeight="15" x14ac:dyDescent="0.25"/>
  <cols>
    <col min="1" max="1" width="11" customWidth="1"/>
    <col min="14" max="14" width="11.28515625" customWidth="1"/>
    <col min="15" max="15" width="18.7109375" customWidth="1"/>
  </cols>
  <sheetData>
    <row r="1" spans="1:18" ht="45" x14ac:dyDescent="0.25">
      <c r="A1" s="2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5" t="s">
        <v>6</v>
      </c>
      <c r="H1" s="15"/>
      <c r="I1" s="15"/>
      <c r="J1" s="15"/>
      <c r="K1" s="15"/>
      <c r="N1" s="2" t="s">
        <v>0</v>
      </c>
      <c r="O1" t="s">
        <v>53</v>
      </c>
    </row>
    <row r="2" spans="1:18" x14ac:dyDescent="0.25">
      <c r="A2" s="1" t="s">
        <v>18</v>
      </c>
      <c r="B2" s="1">
        <v>10</v>
      </c>
      <c r="C2" s="1">
        <v>31</v>
      </c>
      <c r="D2" s="1">
        <v>4.55</v>
      </c>
      <c r="E2" s="1">
        <v>0.6</v>
      </c>
      <c r="F2" s="1">
        <f>SUM(D2-E2)</f>
        <v>3.9499999999999997</v>
      </c>
      <c r="G2" s="14"/>
      <c r="H2" s="14"/>
      <c r="I2" s="14"/>
      <c r="J2" s="14"/>
      <c r="K2" s="14"/>
      <c r="N2" s="1" t="s">
        <v>18</v>
      </c>
      <c r="O2">
        <f>SUM(D2/C2)</f>
        <v>0.14677419354838708</v>
      </c>
      <c r="Q2">
        <f>SUM(O2:O5,O7,O15:O16)/7</f>
        <v>0.14051246183456889</v>
      </c>
      <c r="R2">
        <f>SUM(C2:C7,C15:C16)</f>
        <v>232</v>
      </c>
    </row>
    <row r="3" spans="1:18" x14ac:dyDescent="0.25">
      <c r="A3" s="1" t="s">
        <v>19</v>
      </c>
      <c r="B3" s="1">
        <v>10.199999999999999</v>
      </c>
      <c r="C3" s="1">
        <v>28</v>
      </c>
      <c r="D3" s="1">
        <v>4.4000000000000004</v>
      </c>
      <c r="E3" s="1">
        <v>0.15</v>
      </c>
      <c r="F3" s="1">
        <f t="shared" ref="F3:F31" si="0">SUM(D3-E3)</f>
        <v>4.25</v>
      </c>
      <c r="G3" s="14"/>
      <c r="H3" s="14"/>
      <c r="I3" s="14"/>
      <c r="J3" s="14"/>
      <c r="K3" s="14"/>
      <c r="N3" s="1" t="s">
        <v>19</v>
      </c>
      <c r="O3">
        <f t="shared" ref="O3:O17" si="1">SUM(D3/C3)</f>
        <v>0.15714285714285717</v>
      </c>
      <c r="Q3">
        <f>SUM(O8:O14,O17)/8</f>
        <v>0.12131317793745119</v>
      </c>
      <c r="R3">
        <f>SUM(C8:C14,C17)</f>
        <v>304</v>
      </c>
    </row>
    <row r="4" spans="1:18" x14ac:dyDescent="0.25">
      <c r="A4" s="1" t="s">
        <v>20</v>
      </c>
      <c r="B4" s="1">
        <v>10</v>
      </c>
      <c r="C4" s="1">
        <v>24</v>
      </c>
      <c r="D4" s="1">
        <v>4.3</v>
      </c>
      <c r="E4" s="1">
        <v>0.3</v>
      </c>
      <c r="F4" s="1">
        <f t="shared" si="0"/>
        <v>4</v>
      </c>
      <c r="G4" s="14"/>
      <c r="H4" s="14"/>
      <c r="I4" s="14"/>
      <c r="J4" s="14"/>
      <c r="K4" s="14"/>
      <c r="N4" s="1" t="s">
        <v>20</v>
      </c>
      <c r="O4">
        <f t="shared" si="1"/>
        <v>0.17916666666666667</v>
      </c>
    </row>
    <row r="5" spans="1:18" x14ac:dyDescent="0.25">
      <c r="A5" s="1" t="s">
        <v>21</v>
      </c>
      <c r="B5" s="1">
        <v>10.1</v>
      </c>
      <c r="C5" s="1">
        <v>34</v>
      </c>
      <c r="D5" s="1">
        <v>4.7</v>
      </c>
      <c r="E5" s="1">
        <v>0.55000000000000004</v>
      </c>
      <c r="F5" s="1">
        <f t="shared" si="0"/>
        <v>4.1500000000000004</v>
      </c>
      <c r="G5" s="14"/>
      <c r="H5" s="14"/>
      <c r="I5" s="14"/>
      <c r="J5" s="14"/>
      <c r="K5" s="14"/>
      <c r="N5" s="1" t="s">
        <v>21</v>
      </c>
      <c r="O5">
        <f t="shared" si="1"/>
        <v>0.13823529411764707</v>
      </c>
    </row>
    <row r="6" spans="1:18" x14ac:dyDescent="0.25">
      <c r="A6" s="1" t="s">
        <v>22</v>
      </c>
      <c r="B6" s="1">
        <v>10</v>
      </c>
      <c r="C6" s="1"/>
      <c r="D6" s="1">
        <v>4.75</v>
      </c>
      <c r="E6" s="1">
        <v>0.35</v>
      </c>
      <c r="F6" s="1">
        <f t="shared" si="0"/>
        <v>4.4000000000000004</v>
      </c>
      <c r="G6" s="14"/>
      <c r="H6" s="14"/>
      <c r="I6" s="14"/>
      <c r="J6" s="14"/>
      <c r="K6" s="14"/>
      <c r="N6" s="1" t="s">
        <v>22</v>
      </c>
      <c r="O6" t="e">
        <f t="shared" si="1"/>
        <v>#DIV/0!</v>
      </c>
    </row>
    <row r="7" spans="1:18" x14ac:dyDescent="0.25">
      <c r="A7" s="1" t="s">
        <v>7</v>
      </c>
      <c r="B7" s="1">
        <v>10</v>
      </c>
      <c r="C7" s="1">
        <v>36</v>
      </c>
      <c r="D7" s="1">
        <v>4.55</v>
      </c>
      <c r="E7" s="1">
        <v>0.9</v>
      </c>
      <c r="F7" s="1">
        <f t="shared" si="0"/>
        <v>3.65</v>
      </c>
      <c r="G7" s="14"/>
      <c r="H7" s="14"/>
      <c r="I7" s="14"/>
      <c r="J7" s="14"/>
      <c r="K7" s="14"/>
      <c r="N7" s="1" t="s">
        <v>7</v>
      </c>
      <c r="O7">
        <f t="shared" si="1"/>
        <v>0.12638888888888888</v>
      </c>
    </row>
    <row r="8" spans="1:18" x14ac:dyDescent="0.25">
      <c r="A8" s="1" t="s">
        <v>8</v>
      </c>
      <c r="B8" s="1">
        <v>10</v>
      </c>
      <c r="C8" s="1">
        <v>39</v>
      </c>
      <c r="D8" s="1">
        <v>4.55</v>
      </c>
      <c r="E8" s="1">
        <v>0.1</v>
      </c>
      <c r="F8" s="1">
        <f t="shared" si="0"/>
        <v>4.45</v>
      </c>
      <c r="G8" s="14"/>
      <c r="H8" s="14"/>
      <c r="I8" s="14"/>
      <c r="J8" s="14"/>
      <c r="K8" s="14"/>
      <c r="N8" s="1" t="s">
        <v>8</v>
      </c>
      <c r="O8">
        <f t="shared" si="1"/>
        <v>0.11666666666666667</v>
      </c>
    </row>
    <row r="9" spans="1:18" x14ac:dyDescent="0.25">
      <c r="A9" s="1" t="s">
        <v>9</v>
      </c>
      <c r="B9" s="1">
        <v>9.9</v>
      </c>
      <c r="C9" s="1">
        <v>36</v>
      </c>
      <c r="D9" s="1">
        <v>4.4000000000000004</v>
      </c>
      <c r="E9" s="1">
        <v>0</v>
      </c>
      <c r="F9" s="1">
        <f t="shared" si="0"/>
        <v>4.4000000000000004</v>
      </c>
      <c r="G9" s="14"/>
      <c r="H9" s="14"/>
      <c r="I9" s="14"/>
      <c r="J9" s="14"/>
      <c r="K9" s="14"/>
      <c r="N9" s="1" t="s">
        <v>9</v>
      </c>
      <c r="O9">
        <f t="shared" si="1"/>
        <v>0.12222222222222223</v>
      </c>
    </row>
    <row r="10" spans="1:18" x14ac:dyDescent="0.25">
      <c r="A10" s="1" t="s">
        <v>10</v>
      </c>
      <c r="B10" s="1">
        <v>10</v>
      </c>
      <c r="C10" s="1">
        <v>33</v>
      </c>
      <c r="D10" s="1">
        <v>4.5</v>
      </c>
      <c r="E10" s="1">
        <v>0.8</v>
      </c>
      <c r="F10" s="1">
        <f t="shared" si="0"/>
        <v>3.7</v>
      </c>
      <c r="G10" s="14"/>
      <c r="H10" s="14"/>
      <c r="I10" s="14"/>
      <c r="J10" s="14"/>
      <c r="K10" s="14"/>
      <c r="N10" s="1" t="s">
        <v>10</v>
      </c>
      <c r="O10">
        <f t="shared" si="1"/>
        <v>0.13636363636363635</v>
      </c>
    </row>
    <row r="11" spans="1:18" x14ac:dyDescent="0.25">
      <c r="A11" s="1" t="s">
        <v>11</v>
      </c>
      <c r="B11" s="1">
        <v>10.199999999999999</v>
      </c>
      <c r="C11" s="1">
        <v>40</v>
      </c>
      <c r="D11" s="1">
        <v>4.5999999999999996</v>
      </c>
      <c r="E11" s="1">
        <v>0.2</v>
      </c>
      <c r="F11" s="1">
        <f t="shared" si="0"/>
        <v>4.3999999999999995</v>
      </c>
      <c r="G11" s="14"/>
      <c r="H11" s="14"/>
      <c r="I11" s="14"/>
      <c r="J11" s="14"/>
      <c r="K11" s="14"/>
      <c r="N11" s="1" t="s">
        <v>11</v>
      </c>
      <c r="O11">
        <f t="shared" si="1"/>
        <v>0.11499999999999999</v>
      </c>
    </row>
    <row r="12" spans="1:18" x14ac:dyDescent="0.25">
      <c r="A12" s="1" t="s">
        <v>12</v>
      </c>
      <c r="B12" s="1">
        <v>10</v>
      </c>
      <c r="C12" s="1">
        <v>37</v>
      </c>
      <c r="D12" s="1">
        <v>4.4000000000000004</v>
      </c>
      <c r="E12" s="1">
        <v>0.45</v>
      </c>
      <c r="F12" s="1">
        <f t="shared" si="0"/>
        <v>3.95</v>
      </c>
      <c r="G12" s="14"/>
      <c r="H12" s="14"/>
      <c r="I12" s="14"/>
      <c r="J12" s="14"/>
      <c r="K12" s="14"/>
      <c r="N12" s="1" t="s">
        <v>12</v>
      </c>
      <c r="O12">
        <f t="shared" si="1"/>
        <v>0.11891891891891893</v>
      </c>
    </row>
    <row r="13" spans="1:18" x14ac:dyDescent="0.25">
      <c r="A13" s="1" t="s">
        <v>13</v>
      </c>
      <c r="B13" s="1">
        <v>10</v>
      </c>
      <c r="C13" s="1">
        <v>43</v>
      </c>
      <c r="D13" s="1">
        <v>4.6500000000000004</v>
      </c>
      <c r="E13" s="1">
        <v>0.25</v>
      </c>
      <c r="F13" s="1">
        <f t="shared" si="0"/>
        <v>4.4000000000000004</v>
      </c>
      <c r="G13" s="14"/>
      <c r="H13" s="14"/>
      <c r="I13" s="14"/>
      <c r="J13" s="14"/>
      <c r="K13" s="14"/>
      <c r="N13" s="1" t="s">
        <v>13</v>
      </c>
      <c r="O13">
        <f t="shared" si="1"/>
        <v>0.10813953488372094</v>
      </c>
    </row>
    <row r="14" spans="1:18" x14ac:dyDescent="0.25">
      <c r="A14" s="1" t="s">
        <v>14</v>
      </c>
      <c r="B14" s="1">
        <v>10</v>
      </c>
      <c r="C14" s="1">
        <v>36</v>
      </c>
      <c r="D14" s="1">
        <v>4.75</v>
      </c>
      <c r="E14" s="1">
        <v>0.55000000000000004</v>
      </c>
      <c r="F14" s="1">
        <f t="shared" si="0"/>
        <v>4.2</v>
      </c>
      <c r="G14" s="14"/>
      <c r="H14" s="14"/>
      <c r="I14" s="14"/>
      <c r="J14" s="14"/>
      <c r="K14" s="14"/>
      <c r="N14" s="1" t="s">
        <v>14</v>
      </c>
      <c r="O14">
        <f t="shared" si="1"/>
        <v>0.13194444444444445</v>
      </c>
    </row>
    <row r="15" spans="1:18" x14ac:dyDescent="0.25">
      <c r="A15" s="1" t="s">
        <v>15</v>
      </c>
      <c r="B15" s="1">
        <v>10</v>
      </c>
      <c r="C15" s="1">
        <v>38</v>
      </c>
      <c r="D15" s="1">
        <v>4.7</v>
      </c>
      <c r="E15" s="1">
        <v>0.25</v>
      </c>
      <c r="F15" s="1">
        <f t="shared" si="0"/>
        <v>4.45</v>
      </c>
      <c r="G15" s="14"/>
      <c r="H15" s="14"/>
      <c r="I15" s="14"/>
      <c r="J15" s="14"/>
      <c r="K15" s="14"/>
      <c r="N15" s="1" t="s">
        <v>15</v>
      </c>
      <c r="O15">
        <f t="shared" si="1"/>
        <v>0.1236842105263158</v>
      </c>
    </row>
    <row r="16" spans="1:18" x14ac:dyDescent="0.25">
      <c r="A16" s="1" t="s">
        <v>16</v>
      </c>
      <c r="B16" s="1">
        <v>10.1</v>
      </c>
      <c r="C16" s="1">
        <v>41</v>
      </c>
      <c r="D16" s="1">
        <v>4.5999999999999996</v>
      </c>
      <c r="E16" s="1">
        <v>0.25</v>
      </c>
      <c r="F16" s="1">
        <f t="shared" si="0"/>
        <v>4.3499999999999996</v>
      </c>
      <c r="G16" s="14"/>
      <c r="H16" s="14"/>
      <c r="I16" s="14"/>
      <c r="J16" s="14"/>
      <c r="K16" s="14"/>
      <c r="N16" s="1" t="s">
        <v>16</v>
      </c>
      <c r="O16">
        <f t="shared" si="1"/>
        <v>0.1121951219512195</v>
      </c>
    </row>
    <row r="17" spans="1:15" x14ac:dyDescent="0.25">
      <c r="A17" s="1" t="s">
        <v>17</v>
      </c>
      <c r="B17" s="1">
        <v>10.199999999999999</v>
      </c>
      <c r="C17" s="1">
        <v>40</v>
      </c>
      <c r="D17" s="1">
        <v>4.8499999999999996</v>
      </c>
      <c r="E17" s="1">
        <v>0.7</v>
      </c>
      <c r="F17" s="1">
        <f t="shared" si="0"/>
        <v>4.1499999999999995</v>
      </c>
      <c r="G17" s="14"/>
      <c r="H17" s="14"/>
      <c r="I17" s="14"/>
      <c r="J17" s="14"/>
      <c r="K17" s="14"/>
      <c r="N17" s="1" t="s">
        <v>17</v>
      </c>
      <c r="O17">
        <f t="shared" si="1"/>
        <v>0.12125</v>
      </c>
    </row>
    <row r="18" spans="1:15" x14ac:dyDescent="0.25">
      <c r="A18" s="1"/>
      <c r="B18" s="1"/>
      <c r="C18" s="1"/>
      <c r="D18" s="1"/>
      <c r="E18" s="1"/>
      <c r="F18" s="1">
        <f t="shared" si="0"/>
        <v>0</v>
      </c>
      <c r="G18" s="14"/>
      <c r="H18" s="14"/>
      <c r="I18" s="14"/>
      <c r="J18" s="14"/>
      <c r="K18" s="14"/>
    </row>
    <row r="19" spans="1:15" x14ac:dyDescent="0.25">
      <c r="A19" s="1"/>
      <c r="B19" s="1"/>
      <c r="C19" s="1"/>
      <c r="D19" s="1"/>
      <c r="E19" s="1"/>
      <c r="F19" s="1">
        <f t="shared" si="0"/>
        <v>0</v>
      </c>
      <c r="G19" s="14"/>
      <c r="H19" s="14"/>
      <c r="I19" s="14"/>
      <c r="J19" s="14"/>
      <c r="K19" s="14"/>
    </row>
    <row r="20" spans="1:15" x14ac:dyDescent="0.25">
      <c r="A20" s="1"/>
      <c r="B20" s="1"/>
      <c r="C20" s="1"/>
      <c r="D20" s="1"/>
      <c r="E20" s="1"/>
      <c r="F20" s="1">
        <f t="shared" si="0"/>
        <v>0</v>
      </c>
      <c r="G20" s="14"/>
      <c r="H20" s="14"/>
      <c r="I20" s="14"/>
      <c r="J20" s="14"/>
      <c r="K20" s="14"/>
    </row>
    <row r="21" spans="1:15" x14ac:dyDescent="0.25">
      <c r="A21" s="1"/>
      <c r="B21" s="1"/>
      <c r="C21" s="1"/>
      <c r="D21" s="1"/>
      <c r="E21" s="1"/>
      <c r="F21" s="1">
        <f t="shared" si="0"/>
        <v>0</v>
      </c>
      <c r="G21" s="14"/>
      <c r="H21" s="14"/>
      <c r="I21" s="14"/>
      <c r="J21" s="14"/>
      <c r="K21" s="14"/>
    </row>
    <row r="22" spans="1:15" x14ac:dyDescent="0.25">
      <c r="A22" s="1"/>
      <c r="B22" s="1"/>
      <c r="C22" s="1"/>
      <c r="D22" s="1"/>
      <c r="E22" s="1"/>
      <c r="F22" s="1">
        <f t="shared" si="0"/>
        <v>0</v>
      </c>
      <c r="G22" s="14"/>
      <c r="H22" s="14"/>
      <c r="I22" s="14"/>
      <c r="J22" s="14"/>
      <c r="K22" s="14"/>
    </row>
    <row r="23" spans="1:15" x14ac:dyDescent="0.25">
      <c r="A23" s="1"/>
      <c r="B23" s="1"/>
      <c r="C23" s="1"/>
      <c r="D23" s="1"/>
      <c r="E23" s="1"/>
      <c r="F23" s="1">
        <f t="shared" si="0"/>
        <v>0</v>
      </c>
      <c r="G23" s="14"/>
      <c r="H23" s="14"/>
      <c r="I23" s="14"/>
      <c r="J23" s="14"/>
      <c r="K23" s="14"/>
    </row>
    <row r="24" spans="1:15" x14ac:dyDescent="0.25">
      <c r="A24" s="1"/>
      <c r="B24" s="1"/>
      <c r="C24" s="1"/>
      <c r="D24" s="1"/>
      <c r="E24" s="1"/>
      <c r="F24" s="1">
        <f t="shared" si="0"/>
        <v>0</v>
      </c>
      <c r="G24" s="14"/>
      <c r="H24" s="14"/>
      <c r="I24" s="14"/>
      <c r="J24" s="14"/>
      <c r="K24" s="14"/>
    </row>
    <row r="25" spans="1:15" x14ac:dyDescent="0.25">
      <c r="A25" s="1"/>
      <c r="B25" s="1"/>
      <c r="C25" s="1"/>
      <c r="D25" s="1"/>
      <c r="E25" s="1"/>
      <c r="F25" s="1">
        <f t="shared" si="0"/>
        <v>0</v>
      </c>
      <c r="G25" s="14"/>
      <c r="H25" s="14"/>
      <c r="I25" s="14"/>
      <c r="J25" s="14"/>
      <c r="K25" s="14"/>
    </row>
    <row r="26" spans="1:15" x14ac:dyDescent="0.25">
      <c r="A26" s="1"/>
      <c r="B26" s="1"/>
      <c r="C26" s="1"/>
      <c r="D26" s="1"/>
      <c r="E26" s="1"/>
      <c r="F26" s="1">
        <f t="shared" si="0"/>
        <v>0</v>
      </c>
      <c r="G26" s="14"/>
      <c r="H26" s="14"/>
      <c r="I26" s="14"/>
      <c r="J26" s="14"/>
      <c r="K26" s="14"/>
    </row>
    <row r="27" spans="1:15" x14ac:dyDescent="0.25">
      <c r="A27" s="1"/>
      <c r="B27" s="1"/>
      <c r="C27" s="1"/>
      <c r="D27" s="1"/>
      <c r="E27" s="1"/>
      <c r="F27" s="1">
        <f t="shared" si="0"/>
        <v>0</v>
      </c>
      <c r="G27" s="14"/>
      <c r="H27" s="14"/>
      <c r="I27" s="14"/>
      <c r="J27" s="14"/>
      <c r="K27" s="14"/>
    </row>
    <row r="28" spans="1:15" x14ac:dyDescent="0.25">
      <c r="A28" s="1"/>
      <c r="B28" s="1"/>
      <c r="C28" s="1"/>
      <c r="D28" s="1"/>
      <c r="E28" s="1"/>
      <c r="F28" s="1">
        <f t="shared" si="0"/>
        <v>0</v>
      </c>
      <c r="G28" s="14"/>
      <c r="H28" s="14"/>
      <c r="I28" s="14"/>
      <c r="J28" s="14"/>
      <c r="K28" s="14"/>
    </row>
    <row r="29" spans="1:15" x14ac:dyDescent="0.25">
      <c r="A29" s="1"/>
      <c r="B29" s="1"/>
      <c r="C29" s="1"/>
      <c r="D29" s="1"/>
      <c r="E29" s="1"/>
      <c r="F29" s="1">
        <f t="shared" si="0"/>
        <v>0</v>
      </c>
      <c r="G29" s="14"/>
      <c r="H29" s="14"/>
      <c r="I29" s="14"/>
      <c r="J29" s="14"/>
      <c r="K29" s="14"/>
    </row>
    <row r="30" spans="1:15" x14ac:dyDescent="0.25">
      <c r="A30" s="1"/>
      <c r="B30" s="1"/>
      <c r="C30" s="1"/>
      <c r="D30" s="1"/>
      <c r="E30" s="1"/>
      <c r="F30" s="1">
        <f t="shared" si="0"/>
        <v>0</v>
      </c>
      <c r="G30" s="14"/>
      <c r="H30" s="14"/>
      <c r="I30" s="14"/>
      <c r="J30" s="14"/>
      <c r="K30" s="14"/>
    </row>
    <row r="31" spans="1:15" x14ac:dyDescent="0.25">
      <c r="A31" s="1"/>
      <c r="B31" s="1"/>
      <c r="C31" s="1"/>
      <c r="D31" s="1"/>
      <c r="E31" s="1"/>
      <c r="F31" s="1">
        <f t="shared" si="0"/>
        <v>0</v>
      </c>
      <c r="G31" s="14"/>
      <c r="H31" s="14"/>
      <c r="I31" s="14"/>
      <c r="J31" s="14"/>
      <c r="K31" s="14"/>
    </row>
  </sheetData>
  <mergeCells count="31">
    <mergeCell ref="G1:K1"/>
    <mergeCell ref="G26:K26"/>
    <mergeCell ref="G27:K27"/>
    <mergeCell ref="G28:K28"/>
    <mergeCell ref="G29:K29"/>
    <mergeCell ref="G14:K14"/>
    <mergeCell ref="G15:K15"/>
    <mergeCell ref="G16:K16"/>
    <mergeCell ref="G17:K17"/>
    <mergeCell ref="G18:K18"/>
    <mergeCell ref="G19:K19"/>
    <mergeCell ref="G8:K8"/>
    <mergeCell ref="G9:K9"/>
    <mergeCell ref="G10:K10"/>
    <mergeCell ref="G11:K11"/>
    <mergeCell ref="G12:K12"/>
    <mergeCell ref="G30:K30"/>
    <mergeCell ref="G31:K31"/>
    <mergeCell ref="G20:K20"/>
    <mergeCell ref="G21:K21"/>
    <mergeCell ref="G22:K22"/>
    <mergeCell ref="G23:K23"/>
    <mergeCell ref="G24:K24"/>
    <mergeCell ref="G25:K25"/>
    <mergeCell ref="G13:K13"/>
    <mergeCell ref="G2:K2"/>
    <mergeCell ref="G3:K3"/>
    <mergeCell ref="G4:K4"/>
    <mergeCell ref="G5:K5"/>
    <mergeCell ref="G6:K6"/>
    <mergeCell ref="G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R5" sqref="R5"/>
    </sheetView>
  </sheetViews>
  <sheetFormatPr defaultRowHeight="15" x14ac:dyDescent="0.25"/>
  <cols>
    <col min="6" max="6" width="13.7109375" customWidth="1"/>
    <col min="14" max="14" width="10.140625" customWidth="1"/>
    <col min="15" max="15" width="15.5703125" customWidth="1"/>
  </cols>
  <sheetData>
    <row r="1" spans="1:18" ht="45" x14ac:dyDescent="0.25">
      <c r="A1" s="2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5" t="s">
        <v>6</v>
      </c>
      <c r="H1" s="15"/>
      <c r="I1" s="15"/>
      <c r="J1" s="15"/>
      <c r="K1" s="15"/>
      <c r="N1" t="s">
        <v>0</v>
      </c>
      <c r="O1" t="s">
        <v>52</v>
      </c>
    </row>
    <row r="2" spans="1:18" x14ac:dyDescent="0.25">
      <c r="A2" s="1" t="s">
        <v>18</v>
      </c>
      <c r="B2" s="1">
        <v>10</v>
      </c>
      <c r="C2" s="1">
        <v>47</v>
      </c>
      <c r="D2" s="1">
        <v>4.8</v>
      </c>
      <c r="E2" s="1">
        <v>0.1</v>
      </c>
      <c r="F2" s="1">
        <f>SUM(D2-E2)</f>
        <v>4.7</v>
      </c>
      <c r="G2" s="14"/>
      <c r="H2" s="14"/>
      <c r="I2" s="14"/>
      <c r="J2" s="14"/>
      <c r="K2" s="14"/>
      <c r="N2" s="1" t="s">
        <v>18</v>
      </c>
      <c r="O2">
        <f>SUM(D2/C2)</f>
        <v>0.10212765957446808</v>
      </c>
      <c r="Q2">
        <f>SUM(O2:O6,O15:O16)/7</f>
        <v>0.1062270849310538</v>
      </c>
      <c r="R2">
        <f>SUM(C2:C7,C15:C16)</f>
        <v>304</v>
      </c>
    </row>
    <row r="3" spans="1:18" x14ac:dyDescent="0.25">
      <c r="A3" s="1" t="s">
        <v>19</v>
      </c>
      <c r="B3" s="1">
        <v>9.9</v>
      </c>
      <c r="C3" s="1">
        <v>43</v>
      </c>
      <c r="D3" s="1">
        <v>4.75</v>
      </c>
      <c r="E3" s="1">
        <v>0.75</v>
      </c>
      <c r="F3" s="1">
        <f t="shared" ref="F3:F20" si="0">SUM(D3-E3)</f>
        <v>4</v>
      </c>
      <c r="G3" s="14"/>
      <c r="H3" s="14"/>
      <c r="I3" s="14"/>
      <c r="J3" s="14"/>
      <c r="K3" s="14"/>
      <c r="N3" s="1" t="s">
        <v>19</v>
      </c>
      <c r="O3">
        <f t="shared" ref="O3:Q17" si="1">SUM(D3/C3)</f>
        <v>0.11046511627906977</v>
      </c>
    </row>
    <row r="4" spans="1:18" x14ac:dyDescent="0.25">
      <c r="A4" s="1" t="s">
        <v>20</v>
      </c>
      <c r="B4" s="1">
        <v>10.1</v>
      </c>
      <c r="C4" s="1">
        <v>40</v>
      </c>
      <c r="D4" s="1">
        <v>4.4000000000000004</v>
      </c>
      <c r="E4" s="1">
        <v>0.4</v>
      </c>
      <c r="F4" s="1">
        <f t="shared" si="0"/>
        <v>4</v>
      </c>
      <c r="G4" s="14"/>
      <c r="H4" s="14"/>
      <c r="I4" s="14"/>
      <c r="J4" s="14"/>
      <c r="K4" s="14"/>
      <c r="N4" s="1" t="s">
        <v>20</v>
      </c>
      <c r="O4">
        <f t="shared" si="1"/>
        <v>0.11000000000000001</v>
      </c>
      <c r="Q4">
        <f>SUM(O8:O14,O17)/8</f>
        <v>9.9267769936680544E-2</v>
      </c>
      <c r="R4">
        <f>SUM(C8:C14,C17)</f>
        <v>365</v>
      </c>
    </row>
    <row r="5" spans="1:18" x14ac:dyDescent="0.25">
      <c r="A5" s="1" t="s">
        <v>21</v>
      </c>
      <c r="B5" s="1">
        <v>9.9</v>
      </c>
      <c r="C5" s="1">
        <v>46</v>
      </c>
      <c r="D5" s="1">
        <v>4.55</v>
      </c>
      <c r="E5" s="1">
        <v>0.25</v>
      </c>
      <c r="F5" s="1">
        <f t="shared" si="0"/>
        <v>4.3</v>
      </c>
      <c r="G5" s="14"/>
      <c r="H5" s="14"/>
      <c r="I5" s="14"/>
      <c r="J5" s="14"/>
      <c r="K5" s="14"/>
      <c r="N5" s="1" t="s">
        <v>21</v>
      </c>
      <c r="O5">
        <f t="shared" si="1"/>
        <v>9.8913043478260868E-2</v>
      </c>
    </row>
    <row r="6" spans="1:18" x14ac:dyDescent="0.25">
      <c r="A6" s="1" t="s">
        <v>22</v>
      </c>
      <c r="B6" s="1">
        <v>9.9</v>
      </c>
      <c r="C6" s="1">
        <v>46</v>
      </c>
      <c r="D6" s="1">
        <v>4.55</v>
      </c>
      <c r="E6" s="1">
        <v>0.25</v>
      </c>
      <c r="F6" s="1">
        <f t="shared" si="0"/>
        <v>4.3</v>
      </c>
      <c r="G6" s="14"/>
      <c r="H6" s="14"/>
      <c r="I6" s="14"/>
      <c r="J6" s="14"/>
      <c r="K6" s="14"/>
      <c r="N6" s="1" t="s">
        <v>22</v>
      </c>
      <c r="O6">
        <f t="shared" si="1"/>
        <v>9.8913043478260868E-2</v>
      </c>
    </row>
    <row r="7" spans="1:18" x14ac:dyDescent="0.25">
      <c r="A7" s="1" t="s">
        <v>7</v>
      </c>
      <c r="B7" s="1">
        <v>10</v>
      </c>
      <c r="C7" s="1"/>
      <c r="D7" s="1">
        <v>4.6500000000000004</v>
      </c>
      <c r="E7" s="1">
        <v>0.2</v>
      </c>
      <c r="F7" s="1">
        <f t="shared" si="0"/>
        <v>4.45</v>
      </c>
      <c r="G7" s="14"/>
      <c r="H7" s="14"/>
      <c r="I7" s="14"/>
      <c r="J7" s="14"/>
      <c r="K7" s="14"/>
      <c r="N7" s="1" t="s">
        <v>7</v>
      </c>
      <c r="O7" t="e">
        <f t="shared" si="1"/>
        <v>#DIV/0!</v>
      </c>
    </row>
    <row r="8" spans="1:18" x14ac:dyDescent="0.25">
      <c r="A8" s="1" t="s">
        <v>8</v>
      </c>
      <c r="B8" s="1">
        <v>9.9</v>
      </c>
      <c r="C8" s="1">
        <v>46</v>
      </c>
      <c r="D8" s="1">
        <v>4.6500000000000004</v>
      </c>
      <c r="E8" s="1">
        <v>0.1</v>
      </c>
      <c r="F8" s="1">
        <f t="shared" si="0"/>
        <v>4.5500000000000007</v>
      </c>
      <c r="G8" s="14"/>
      <c r="H8" s="14"/>
      <c r="I8" s="14"/>
      <c r="J8" s="14"/>
      <c r="K8" s="14"/>
      <c r="N8" s="1" t="s">
        <v>8</v>
      </c>
      <c r="O8">
        <f t="shared" si="1"/>
        <v>0.10108695652173914</v>
      </c>
    </row>
    <row r="9" spans="1:18" x14ac:dyDescent="0.25">
      <c r="A9" s="1" t="s">
        <v>9</v>
      </c>
      <c r="B9" s="1">
        <v>10</v>
      </c>
      <c r="C9" s="1">
        <v>51</v>
      </c>
      <c r="D9" s="1">
        <v>4.4000000000000004</v>
      </c>
      <c r="E9" s="1">
        <v>0.15</v>
      </c>
      <c r="F9" s="1">
        <f t="shared" si="0"/>
        <v>4.25</v>
      </c>
      <c r="G9" s="14"/>
      <c r="H9" s="14"/>
      <c r="I9" s="14"/>
      <c r="J9" s="14"/>
      <c r="K9" s="14"/>
      <c r="N9" s="1" t="s">
        <v>9</v>
      </c>
      <c r="O9">
        <f t="shared" si="1"/>
        <v>8.6274509803921581E-2</v>
      </c>
    </row>
    <row r="10" spans="1:18" x14ac:dyDescent="0.25">
      <c r="A10" s="1" t="s">
        <v>10</v>
      </c>
      <c r="B10" s="1">
        <v>10.1</v>
      </c>
      <c r="C10" s="1">
        <v>46</v>
      </c>
      <c r="D10" s="1">
        <v>4.3499999999999996</v>
      </c>
      <c r="E10" s="1">
        <v>0.25</v>
      </c>
      <c r="F10" s="1">
        <f t="shared" si="0"/>
        <v>4.0999999999999996</v>
      </c>
      <c r="G10" s="14"/>
      <c r="H10" s="14"/>
      <c r="I10" s="14"/>
      <c r="J10" s="14"/>
      <c r="K10" s="14"/>
      <c r="N10" s="1" t="s">
        <v>10</v>
      </c>
      <c r="O10">
        <f t="shared" si="1"/>
        <v>9.4565217391304343E-2</v>
      </c>
    </row>
    <row r="11" spans="1:18" x14ac:dyDescent="0.25">
      <c r="A11" s="1" t="s">
        <v>11</v>
      </c>
      <c r="B11" s="1">
        <v>10</v>
      </c>
      <c r="C11" s="1">
        <v>38</v>
      </c>
      <c r="D11" s="1">
        <v>4.5</v>
      </c>
      <c r="E11" s="1" t="s">
        <v>23</v>
      </c>
      <c r="F11" s="1" t="e">
        <f t="shared" si="0"/>
        <v>#VALUE!</v>
      </c>
      <c r="G11" s="14"/>
      <c r="H11" s="14"/>
      <c r="I11" s="14"/>
      <c r="J11" s="14"/>
      <c r="K11" s="14"/>
      <c r="N11" s="1" t="s">
        <v>11</v>
      </c>
      <c r="O11">
        <f t="shared" si="1"/>
        <v>0.11842105263157894</v>
      </c>
    </row>
    <row r="12" spans="1:18" x14ac:dyDescent="0.25">
      <c r="A12" s="1" t="s">
        <v>12</v>
      </c>
      <c r="B12" s="1">
        <v>10</v>
      </c>
      <c r="C12" s="1">
        <v>46</v>
      </c>
      <c r="D12" s="1">
        <v>4.3499999999999996</v>
      </c>
      <c r="E12" s="1">
        <v>0.35</v>
      </c>
      <c r="F12" s="1">
        <f t="shared" si="0"/>
        <v>3.9999999999999996</v>
      </c>
      <c r="G12" s="14"/>
      <c r="H12" s="14"/>
      <c r="I12" s="14"/>
      <c r="J12" s="14"/>
      <c r="K12" s="14"/>
      <c r="N12" s="1" t="s">
        <v>12</v>
      </c>
      <c r="O12">
        <f t="shared" si="1"/>
        <v>9.4565217391304343E-2</v>
      </c>
    </row>
    <row r="13" spans="1:18" x14ac:dyDescent="0.25">
      <c r="A13" s="1" t="s">
        <v>13</v>
      </c>
      <c r="B13" s="1">
        <v>9.9</v>
      </c>
      <c r="C13" s="1">
        <v>45</v>
      </c>
      <c r="D13" s="1">
        <v>4.6500000000000004</v>
      </c>
      <c r="E13" s="1">
        <v>0.25</v>
      </c>
      <c r="F13" s="1">
        <f t="shared" si="0"/>
        <v>4.4000000000000004</v>
      </c>
      <c r="G13" s="14"/>
      <c r="H13" s="14"/>
      <c r="I13" s="14"/>
      <c r="J13" s="14"/>
      <c r="K13" s="14"/>
      <c r="N13" s="1" t="s">
        <v>13</v>
      </c>
      <c r="O13">
        <f t="shared" si="1"/>
        <v>0.10333333333333335</v>
      </c>
    </row>
    <row r="14" spans="1:18" x14ac:dyDescent="0.25">
      <c r="A14" s="1" t="s">
        <v>14</v>
      </c>
      <c r="B14" s="1">
        <v>9.9</v>
      </c>
      <c r="C14" s="1">
        <v>52</v>
      </c>
      <c r="D14" s="1">
        <v>5.05</v>
      </c>
      <c r="E14" s="1">
        <v>0.15</v>
      </c>
      <c r="F14" s="1">
        <f t="shared" si="0"/>
        <v>4.8999999999999995</v>
      </c>
      <c r="G14" s="14"/>
      <c r="H14" s="14"/>
      <c r="I14" s="14"/>
      <c r="J14" s="14"/>
      <c r="K14" s="14"/>
      <c r="N14" s="1" t="s">
        <v>14</v>
      </c>
      <c r="O14">
        <f t="shared" si="1"/>
        <v>9.7115384615384617E-2</v>
      </c>
    </row>
    <row r="15" spans="1:18" x14ac:dyDescent="0.25">
      <c r="A15" s="1" t="s">
        <v>15</v>
      </c>
      <c r="B15" s="1">
        <v>9.9</v>
      </c>
      <c r="C15" s="1">
        <v>41</v>
      </c>
      <c r="D15" s="1">
        <v>4.8499999999999996</v>
      </c>
      <c r="E15" s="1"/>
      <c r="F15" s="1">
        <f t="shared" si="0"/>
        <v>4.8499999999999996</v>
      </c>
      <c r="G15" s="14" t="s">
        <v>24</v>
      </c>
      <c r="H15" s="14"/>
      <c r="I15" s="14"/>
      <c r="J15" s="14"/>
      <c r="K15" s="14"/>
      <c r="N15" s="1" t="s">
        <v>15</v>
      </c>
      <c r="O15">
        <f t="shared" si="1"/>
        <v>0.11829268292682926</v>
      </c>
    </row>
    <row r="16" spans="1:18" x14ac:dyDescent="0.25">
      <c r="A16" s="1" t="s">
        <v>16</v>
      </c>
      <c r="B16" s="1">
        <v>9.9</v>
      </c>
      <c r="C16" s="1">
        <v>41</v>
      </c>
      <c r="D16" s="1">
        <v>4.3</v>
      </c>
      <c r="E16" s="1">
        <v>0.2</v>
      </c>
      <c r="F16" s="1">
        <f t="shared" si="0"/>
        <v>4.0999999999999996</v>
      </c>
      <c r="G16" s="14"/>
      <c r="H16" s="14"/>
      <c r="I16" s="14"/>
      <c r="J16" s="14"/>
      <c r="K16" s="14"/>
      <c r="N16" s="1" t="s">
        <v>16</v>
      </c>
      <c r="O16">
        <f t="shared" si="1"/>
        <v>0.1048780487804878</v>
      </c>
    </row>
    <row r="17" spans="1:15" x14ac:dyDescent="0.25">
      <c r="A17" s="1" t="s">
        <v>17</v>
      </c>
      <c r="B17" s="1">
        <v>10</v>
      </c>
      <c r="C17" s="1">
        <v>41</v>
      </c>
      <c r="D17" s="1">
        <v>4.05</v>
      </c>
      <c r="E17" s="1">
        <v>0.6</v>
      </c>
      <c r="F17" s="1">
        <f t="shared" si="0"/>
        <v>3.4499999999999997</v>
      </c>
      <c r="G17" s="14"/>
      <c r="H17" s="14"/>
      <c r="I17" s="14"/>
      <c r="J17" s="14"/>
      <c r="K17" s="14"/>
      <c r="N17" s="1" t="s">
        <v>17</v>
      </c>
      <c r="O17">
        <f t="shared" si="1"/>
        <v>9.8780487804878039E-2</v>
      </c>
    </row>
    <row r="18" spans="1:15" x14ac:dyDescent="0.25">
      <c r="A18" s="1"/>
      <c r="B18" s="1"/>
      <c r="C18" s="1"/>
      <c r="D18" s="1"/>
      <c r="E18" s="1"/>
      <c r="F18" s="1">
        <f t="shared" si="0"/>
        <v>0</v>
      </c>
      <c r="G18" s="14" t="s">
        <v>25</v>
      </c>
      <c r="H18" s="14"/>
      <c r="I18" s="14"/>
      <c r="J18" s="14"/>
      <c r="K18" s="14"/>
    </row>
    <row r="19" spans="1:15" x14ac:dyDescent="0.25">
      <c r="A19" s="1"/>
      <c r="B19" s="1"/>
      <c r="C19" s="1"/>
      <c r="D19" s="1"/>
      <c r="E19" s="1"/>
      <c r="F19" s="1">
        <f t="shared" si="0"/>
        <v>0</v>
      </c>
      <c r="G19" s="14"/>
      <c r="H19" s="14"/>
      <c r="I19" s="14"/>
      <c r="J19" s="14"/>
      <c r="K19" s="14"/>
    </row>
    <row r="20" spans="1:15" x14ac:dyDescent="0.25">
      <c r="A20" s="1"/>
      <c r="B20" s="1"/>
      <c r="C20" s="1"/>
      <c r="D20" s="1"/>
      <c r="E20" s="1"/>
      <c r="F20" s="1">
        <f t="shared" si="0"/>
        <v>0</v>
      </c>
      <c r="G20" s="14"/>
      <c r="H20" s="14"/>
      <c r="I20" s="14"/>
      <c r="J20" s="14"/>
      <c r="K20" s="14"/>
    </row>
    <row r="21" spans="1:15" x14ac:dyDescent="0.25">
      <c r="A21" s="1"/>
      <c r="B21" s="1"/>
      <c r="C21" s="1"/>
      <c r="D21" s="1"/>
      <c r="E21" s="1"/>
      <c r="F21" s="1"/>
    </row>
    <row r="22" spans="1:15" x14ac:dyDescent="0.25">
      <c r="A22" s="1"/>
      <c r="B22" s="1"/>
      <c r="C22" s="1"/>
      <c r="D22" s="1"/>
      <c r="E22" s="1"/>
      <c r="F22" s="1"/>
    </row>
    <row r="23" spans="1:15" x14ac:dyDescent="0.25">
      <c r="A23" s="1"/>
      <c r="B23" s="1"/>
      <c r="C23" s="1"/>
      <c r="D23" s="1"/>
      <c r="E23" s="1"/>
      <c r="F23" s="1"/>
    </row>
    <row r="24" spans="1:15" x14ac:dyDescent="0.25">
      <c r="A24" s="1"/>
      <c r="B24" s="1"/>
      <c r="C24" s="1"/>
      <c r="D24" s="1"/>
      <c r="E24" s="1"/>
      <c r="F24" s="1"/>
    </row>
    <row r="25" spans="1:15" x14ac:dyDescent="0.25">
      <c r="A25" s="1"/>
      <c r="B25" s="1"/>
      <c r="C25" s="1"/>
      <c r="D25" s="1"/>
      <c r="E25" s="1"/>
      <c r="F25" s="1"/>
    </row>
    <row r="26" spans="1:15" x14ac:dyDescent="0.25">
      <c r="A26" s="1"/>
      <c r="B26" s="1"/>
      <c r="C26" s="1"/>
      <c r="D26" s="1"/>
      <c r="E26" s="1"/>
      <c r="F26" s="1"/>
    </row>
    <row r="27" spans="1:15" x14ac:dyDescent="0.25">
      <c r="A27" s="1"/>
      <c r="B27" s="1"/>
      <c r="C27" s="1"/>
      <c r="D27" s="1"/>
      <c r="E27" s="1"/>
      <c r="F27" s="1"/>
    </row>
    <row r="28" spans="1:15" x14ac:dyDescent="0.25">
      <c r="A28" s="1"/>
      <c r="B28" s="1"/>
      <c r="C28" s="1"/>
      <c r="D28" s="1"/>
      <c r="E28" s="1"/>
      <c r="F28" s="1"/>
    </row>
    <row r="29" spans="1:15" x14ac:dyDescent="0.25">
      <c r="A29" s="1"/>
      <c r="B29" s="1"/>
      <c r="C29" s="1"/>
      <c r="D29" s="1"/>
      <c r="E29" s="1"/>
      <c r="F29" s="1"/>
    </row>
    <row r="30" spans="1:15" x14ac:dyDescent="0.25">
      <c r="A30" s="1"/>
      <c r="B30" s="1"/>
      <c r="C30" s="1"/>
      <c r="D30" s="1"/>
      <c r="E30" s="1"/>
      <c r="F30" s="1"/>
    </row>
    <row r="31" spans="1:15" x14ac:dyDescent="0.25">
      <c r="A31" s="1"/>
      <c r="B31" s="1"/>
      <c r="C31" s="1"/>
      <c r="D31" s="1"/>
      <c r="E31" s="1"/>
      <c r="F31" s="1"/>
    </row>
  </sheetData>
  <mergeCells count="20">
    <mergeCell ref="G19:K19"/>
    <mergeCell ref="G20:K20"/>
    <mergeCell ref="G13:K13"/>
    <mergeCell ref="G14:K14"/>
    <mergeCell ref="G15:K15"/>
    <mergeCell ref="G16:K16"/>
    <mergeCell ref="G17:K17"/>
    <mergeCell ref="G18:K18"/>
    <mergeCell ref="G12:K12"/>
    <mergeCell ref="G1:K1"/>
    <mergeCell ref="G2:K2"/>
    <mergeCell ref="G3:K3"/>
    <mergeCell ref="G4:K4"/>
    <mergeCell ref="G5:K5"/>
    <mergeCell ref="G6:K6"/>
    <mergeCell ref="G7:K7"/>
    <mergeCell ref="G8:K8"/>
    <mergeCell ref="G9:K9"/>
    <mergeCell ref="G10:K10"/>
    <mergeCell ref="G11:K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N1" sqref="N1:P17"/>
    </sheetView>
  </sheetViews>
  <sheetFormatPr defaultRowHeight="15" x14ac:dyDescent="0.25"/>
  <cols>
    <col min="1" max="1" width="10.42578125" customWidth="1"/>
    <col min="4" max="4" width="10.7109375" customWidth="1"/>
    <col min="6" max="6" width="11.5703125" customWidth="1"/>
    <col min="14" max="14" width="10.28515625" customWidth="1"/>
  </cols>
  <sheetData>
    <row r="1" spans="1:11" ht="33" customHeight="1" x14ac:dyDescent="0.25">
      <c r="A1" s="2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5" t="s">
        <v>30</v>
      </c>
      <c r="H1" s="15"/>
      <c r="I1" s="15"/>
      <c r="J1" s="15"/>
      <c r="K1" s="15"/>
    </row>
    <row r="2" spans="1:11" x14ac:dyDescent="0.25">
      <c r="A2" s="1" t="s">
        <v>18</v>
      </c>
      <c r="B2" s="1">
        <v>19.75</v>
      </c>
      <c r="C2" s="1">
        <v>47</v>
      </c>
      <c r="D2" s="1">
        <v>6.9</v>
      </c>
      <c r="E2" s="1">
        <v>0</v>
      </c>
      <c r="F2" s="1">
        <f>SUM(D2-E2)</f>
        <v>6.9</v>
      </c>
      <c r="G2" s="14"/>
      <c r="H2" s="14"/>
      <c r="I2" s="14"/>
      <c r="J2" s="14"/>
      <c r="K2" s="14"/>
    </row>
    <row r="3" spans="1:11" x14ac:dyDescent="0.25">
      <c r="A3" s="1" t="s">
        <v>19</v>
      </c>
      <c r="B3" s="1">
        <v>16.95</v>
      </c>
      <c r="C3" s="1">
        <v>44</v>
      </c>
      <c r="D3" s="1">
        <v>6.1</v>
      </c>
      <c r="E3" s="1">
        <v>0.05</v>
      </c>
      <c r="F3" s="1">
        <f t="shared" ref="F3:F17" si="0">SUM(D3-E3)</f>
        <v>6.05</v>
      </c>
      <c r="G3" s="14" t="s">
        <v>27</v>
      </c>
      <c r="H3" s="14"/>
      <c r="I3" s="14"/>
      <c r="J3" s="14"/>
      <c r="K3" s="14"/>
    </row>
    <row r="4" spans="1:11" x14ac:dyDescent="0.25">
      <c r="A4" s="1" t="s">
        <v>20</v>
      </c>
      <c r="B4" s="1">
        <v>21.2</v>
      </c>
      <c r="C4" s="1">
        <v>49</v>
      </c>
      <c r="D4" s="1">
        <v>7.3</v>
      </c>
      <c r="E4" s="1">
        <v>0.1</v>
      </c>
      <c r="F4" s="1">
        <f t="shared" si="0"/>
        <v>7.2</v>
      </c>
      <c r="G4" s="14" t="s">
        <v>28</v>
      </c>
      <c r="H4" s="14"/>
      <c r="I4" s="14"/>
      <c r="J4" s="14"/>
      <c r="K4" s="14"/>
    </row>
    <row r="5" spans="1:11" x14ac:dyDescent="0.25">
      <c r="A5" s="1" t="s">
        <v>21</v>
      </c>
      <c r="B5" s="1">
        <v>20.149999999999999</v>
      </c>
      <c r="C5" s="1">
        <v>46</v>
      </c>
      <c r="D5" s="1">
        <v>7.1</v>
      </c>
      <c r="E5" s="1">
        <v>0</v>
      </c>
      <c r="F5" s="1">
        <f t="shared" si="0"/>
        <v>7.1</v>
      </c>
      <c r="G5" s="14"/>
      <c r="H5" s="14"/>
      <c r="I5" s="14"/>
      <c r="J5" s="14"/>
      <c r="K5" s="14"/>
    </row>
    <row r="6" spans="1:11" x14ac:dyDescent="0.25">
      <c r="A6" s="1" t="s">
        <v>22</v>
      </c>
      <c r="B6" s="1">
        <v>22.15</v>
      </c>
      <c r="C6" s="1">
        <v>47</v>
      </c>
      <c r="D6" s="1">
        <v>7.65</v>
      </c>
      <c r="E6" s="1">
        <v>0</v>
      </c>
      <c r="F6" s="1">
        <f t="shared" si="0"/>
        <v>7.65</v>
      </c>
      <c r="G6" s="14" t="s">
        <v>29</v>
      </c>
      <c r="H6" s="14"/>
      <c r="I6" s="14"/>
      <c r="J6" s="14"/>
      <c r="K6" s="14"/>
    </row>
    <row r="7" spans="1:11" x14ac:dyDescent="0.25">
      <c r="A7" s="1" t="s">
        <v>7</v>
      </c>
      <c r="B7" s="1">
        <v>19.45</v>
      </c>
      <c r="C7" s="1">
        <v>49</v>
      </c>
      <c r="D7" s="1">
        <v>6.7</v>
      </c>
      <c r="E7" s="1">
        <v>0</v>
      </c>
      <c r="F7" s="1">
        <f t="shared" si="0"/>
        <v>6.7</v>
      </c>
      <c r="G7" s="14" t="s">
        <v>31</v>
      </c>
      <c r="H7" s="14"/>
      <c r="I7" s="14"/>
      <c r="J7" s="14"/>
      <c r="K7" s="14"/>
    </row>
    <row r="8" spans="1:11" x14ac:dyDescent="0.25">
      <c r="A8" s="1" t="s">
        <v>8</v>
      </c>
      <c r="B8" s="1">
        <f>14.4-2.5</f>
        <v>11.9</v>
      </c>
      <c r="C8" s="1">
        <v>46</v>
      </c>
      <c r="D8" s="1">
        <v>5.3</v>
      </c>
      <c r="E8" s="1">
        <v>0</v>
      </c>
      <c r="F8" s="1">
        <f t="shared" si="0"/>
        <v>5.3</v>
      </c>
      <c r="G8" s="14"/>
      <c r="H8" s="14"/>
      <c r="I8" s="14"/>
      <c r="J8" s="14"/>
      <c r="K8" s="14"/>
    </row>
    <row r="9" spans="1:11" x14ac:dyDescent="0.25">
      <c r="A9" s="1" t="s">
        <v>9</v>
      </c>
      <c r="B9" s="1">
        <v>10.95</v>
      </c>
      <c r="C9" s="1">
        <v>46</v>
      </c>
      <c r="D9" s="1">
        <v>5.55</v>
      </c>
      <c r="E9" s="1">
        <v>0</v>
      </c>
      <c r="F9" s="1">
        <f t="shared" si="0"/>
        <v>5.55</v>
      </c>
      <c r="G9" s="14"/>
      <c r="H9" s="14"/>
      <c r="I9" s="14"/>
      <c r="J9" s="14"/>
      <c r="K9" s="14"/>
    </row>
    <row r="10" spans="1:11" x14ac:dyDescent="0.25">
      <c r="A10" s="1" t="s">
        <v>10</v>
      </c>
      <c r="B10" s="1">
        <v>11.2</v>
      </c>
      <c r="C10" s="1">
        <v>48</v>
      </c>
      <c r="D10" s="1">
        <v>5.9</v>
      </c>
      <c r="E10" s="1">
        <v>0.2</v>
      </c>
      <c r="F10" s="1">
        <f t="shared" si="0"/>
        <v>5.7</v>
      </c>
      <c r="G10" s="14" t="s">
        <v>32</v>
      </c>
      <c r="H10" s="14"/>
      <c r="I10" s="14"/>
      <c r="J10" s="14"/>
      <c r="K10" s="14"/>
    </row>
    <row r="11" spans="1:11" x14ac:dyDescent="0.25">
      <c r="A11" s="1" t="s">
        <v>11</v>
      </c>
      <c r="B11" s="1">
        <v>11.8</v>
      </c>
      <c r="C11" s="1">
        <v>54</v>
      </c>
      <c r="D11" s="1">
        <v>5.8</v>
      </c>
      <c r="E11" s="1">
        <v>0</v>
      </c>
      <c r="F11" s="1">
        <f t="shared" si="0"/>
        <v>5.8</v>
      </c>
      <c r="G11" s="14"/>
      <c r="H11" s="14"/>
      <c r="I11" s="14"/>
      <c r="J11" s="14"/>
      <c r="K11" s="14"/>
    </row>
    <row r="12" spans="1:11" x14ac:dyDescent="0.25">
      <c r="A12" s="1" t="s">
        <v>12</v>
      </c>
      <c r="B12" s="1">
        <v>10.050000000000001</v>
      </c>
      <c r="C12" s="1">
        <v>46</v>
      </c>
      <c r="D12" s="1">
        <v>5.2</v>
      </c>
      <c r="E12" s="1">
        <v>0</v>
      </c>
      <c r="F12" s="1">
        <f t="shared" si="0"/>
        <v>5.2</v>
      </c>
      <c r="G12" s="14"/>
      <c r="H12" s="14"/>
      <c r="I12" s="14"/>
      <c r="J12" s="14"/>
      <c r="K12" s="14"/>
    </row>
    <row r="13" spans="1:11" x14ac:dyDescent="0.25">
      <c r="A13" s="1" t="s">
        <v>13</v>
      </c>
      <c r="B13" s="1">
        <v>11.3</v>
      </c>
      <c r="C13" s="1">
        <v>49</v>
      </c>
      <c r="D13" s="1">
        <v>5.55</v>
      </c>
      <c r="E13" s="1">
        <v>0</v>
      </c>
      <c r="F13" s="1">
        <f t="shared" si="0"/>
        <v>5.55</v>
      </c>
      <c r="G13" s="14"/>
      <c r="H13" s="14"/>
      <c r="I13" s="14"/>
      <c r="J13" s="14"/>
      <c r="K13" s="14"/>
    </row>
    <row r="14" spans="1:11" x14ac:dyDescent="0.25">
      <c r="A14" s="1" t="s">
        <v>14</v>
      </c>
      <c r="B14" s="1">
        <v>10.35</v>
      </c>
      <c r="C14" s="1">
        <v>48</v>
      </c>
      <c r="D14" s="1">
        <v>5.6</v>
      </c>
      <c r="E14" s="1">
        <v>0</v>
      </c>
      <c r="F14" s="1">
        <f t="shared" si="0"/>
        <v>5.6</v>
      </c>
      <c r="G14" s="14"/>
      <c r="H14" s="14"/>
      <c r="I14" s="14"/>
      <c r="J14" s="14"/>
      <c r="K14" s="14"/>
    </row>
    <row r="15" spans="1:11" x14ac:dyDescent="0.25">
      <c r="A15" s="1" t="s">
        <v>15</v>
      </c>
      <c r="B15" s="1">
        <v>20.100000000000001</v>
      </c>
      <c r="C15" s="1">
        <v>46</v>
      </c>
      <c r="D15" s="1">
        <v>7.1</v>
      </c>
      <c r="E15" s="1">
        <v>0.1</v>
      </c>
      <c r="F15" s="1">
        <f t="shared" si="0"/>
        <v>7</v>
      </c>
      <c r="G15" s="14" t="s">
        <v>33</v>
      </c>
      <c r="H15" s="14"/>
      <c r="I15" s="14"/>
      <c r="J15" s="14"/>
      <c r="K15" s="14"/>
    </row>
    <row r="16" spans="1:11" x14ac:dyDescent="0.25">
      <c r="A16" s="1" t="s">
        <v>16</v>
      </c>
      <c r="B16" s="1">
        <v>19.25</v>
      </c>
      <c r="C16" s="1">
        <v>47</v>
      </c>
      <c r="D16" s="1">
        <v>7.1</v>
      </c>
      <c r="E16" s="1">
        <v>0.1</v>
      </c>
      <c r="F16" s="1">
        <f t="shared" si="0"/>
        <v>7</v>
      </c>
      <c r="G16" s="14" t="s">
        <v>34</v>
      </c>
      <c r="H16" s="14"/>
      <c r="I16" s="14"/>
      <c r="J16" s="14"/>
      <c r="K16" s="14"/>
    </row>
    <row r="17" spans="1:11" x14ac:dyDescent="0.25">
      <c r="A17" s="1" t="s">
        <v>17</v>
      </c>
      <c r="B17" s="1">
        <v>9.9</v>
      </c>
      <c r="C17" s="1">
        <v>49</v>
      </c>
      <c r="D17" s="1">
        <v>5.3</v>
      </c>
      <c r="E17" s="1">
        <v>0.1</v>
      </c>
      <c r="F17" s="1">
        <f t="shared" si="0"/>
        <v>5.2</v>
      </c>
      <c r="G17" s="14" t="s">
        <v>35</v>
      </c>
      <c r="H17" s="14"/>
      <c r="I17" s="14"/>
      <c r="J17" s="14"/>
      <c r="K17" s="14"/>
    </row>
    <row r="18" spans="1:11" x14ac:dyDescent="0.25">
      <c r="A18" s="1"/>
      <c r="B18" s="1"/>
      <c r="C18" s="1"/>
      <c r="D18" s="1"/>
      <c r="E18" s="1"/>
      <c r="F18" s="1"/>
      <c r="G18" s="16" t="s">
        <v>26</v>
      </c>
      <c r="H18" s="17"/>
      <c r="I18" s="17"/>
      <c r="J18" s="17"/>
      <c r="K18" s="18"/>
    </row>
    <row r="19" spans="1:11" x14ac:dyDescent="0.25">
      <c r="A19" s="1"/>
      <c r="B19" s="1"/>
      <c r="C19" s="1"/>
      <c r="D19" s="1"/>
      <c r="E19" s="1"/>
      <c r="F19" s="1"/>
      <c r="G19" s="19"/>
      <c r="H19" s="20"/>
      <c r="I19" s="20"/>
      <c r="J19" s="20"/>
      <c r="K19" s="21"/>
    </row>
    <row r="20" spans="1:11" x14ac:dyDescent="0.25">
      <c r="A20" s="1"/>
      <c r="B20" s="1"/>
      <c r="C20" s="1"/>
      <c r="D20" s="1"/>
      <c r="E20" s="1"/>
      <c r="F20" s="1"/>
      <c r="G20" s="22"/>
      <c r="H20" s="23"/>
      <c r="I20" s="23"/>
      <c r="J20" s="23"/>
      <c r="K20" s="24"/>
    </row>
    <row r="21" spans="1:11" x14ac:dyDescent="0.25">
      <c r="A21" s="1"/>
      <c r="B21" s="1"/>
      <c r="C21" s="1"/>
      <c r="D21" s="1"/>
      <c r="E21" s="1"/>
      <c r="F21" s="1"/>
    </row>
    <row r="22" spans="1:11" x14ac:dyDescent="0.25">
      <c r="A22" s="1"/>
      <c r="B22" s="1"/>
      <c r="C22" s="1"/>
      <c r="D22" s="1"/>
      <c r="E22" s="1"/>
      <c r="F22" s="1"/>
    </row>
    <row r="23" spans="1:11" x14ac:dyDescent="0.25">
      <c r="A23" s="1"/>
      <c r="B23" s="1"/>
      <c r="C23" s="1"/>
      <c r="D23" s="1"/>
      <c r="E23" s="1"/>
      <c r="F23" s="1"/>
    </row>
    <row r="24" spans="1:11" x14ac:dyDescent="0.25">
      <c r="A24" s="1"/>
      <c r="B24" s="1"/>
      <c r="C24" s="1"/>
      <c r="D24" s="1"/>
      <c r="E24" s="1"/>
      <c r="F24" s="1"/>
    </row>
    <row r="25" spans="1:11" x14ac:dyDescent="0.25">
      <c r="A25" s="1"/>
      <c r="B25" s="1"/>
      <c r="C25" s="1"/>
      <c r="D25" s="1"/>
      <c r="E25" s="1"/>
      <c r="F25" s="1"/>
    </row>
    <row r="26" spans="1:11" x14ac:dyDescent="0.25">
      <c r="A26" s="1"/>
      <c r="B26" s="1"/>
      <c r="C26" s="1"/>
      <c r="D26" s="1"/>
      <c r="E26" s="1"/>
      <c r="F26" s="1"/>
    </row>
    <row r="27" spans="1:11" x14ac:dyDescent="0.25">
      <c r="A27" s="1"/>
      <c r="B27" s="1"/>
      <c r="C27" s="1"/>
      <c r="D27" s="1"/>
      <c r="E27" s="1"/>
      <c r="F27" s="1"/>
    </row>
    <row r="28" spans="1:11" x14ac:dyDescent="0.25">
      <c r="A28" s="1"/>
      <c r="B28" s="1"/>
      <c r="C28" s="1"/>
      <c r="D28" s="1"/>
      <c r="E28" s="1"/>
      <c r="F28" s="1"/>
    </row>
    <row r="29" spans="1:11" x14ac:dyDescent="0.25">
      <c r="A29" s="1"/>
      <c r="B29" s="1"/>
      <c r="C29" s="1"/>
      <c r="D29" s="1"/>
      <c r="E29" s="1"/>
      <c r="F29" s="1"/>
    </row>
    <row r="30" spans="1:11" x14ac:dyDescent="0.25">
      <c r="A30" s="1"/>
      <c r="B30" s="1"/>
      <c r="C30" s="1"/>
      <c r="D30" s="1"/>
      <c r="E30" s="1"/>
      <c r="F30" s="1"/>
    </row>
    <row r="31" spans="1:11" x14ac:dyDescent="0.25">
      <c r="A31" s="1"/>
      <c r="B31" s="1"/>
      <c r="C31" s="1"/>
      <c r="D31" s="1"/>
      <c r="E31" s="1"/>
      <c r="F31" s="1"/>
    </row>
  </sheetData>
  <mergeCells count="18">
    <mergeCell ref="G18:K20"/>
    <mergeCell ref="G13:K13"/>
    <mergeCell ref="G14:K14"/>
    <mergeCell ref="G15:K15"/>
    <mergeCell ref="G16:K16"/>
    <mergeCell ref="G17:K17"/>
    <mergeCell ref="G12:K12"/>
    <mergeCell ref="G1:K1"/>
    <mergeCell ref="G2:K2"/>
    <mergeCell ref="G3:K3"/>
    <mergeCell ref="G4:K4"/>
    <mergeCell ref="G5:K5"/>
    <mergeCell ref="G6:K6"/>
    <mergeCell ref="G7:K7"/>
    <mergeCell ref="G8:K8"/>
    <mergeCell ref="G9:K9"/>
    <mergeCell ref="G10:K10"/>
    <mergeCell ref="G11:K1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1"/>
  <sheetViews>
    <sheetView topLeftCell="A2" workbookViewId="0">
      <selection activeCell="A23" sqref="A23"/>
    </sheetView>
  </sheetViews>
  <sheetFormatPr defaultRowHeight="15" x14ac:dyDescent="0.25"/>
  <cols>
    <col min="1" max="1" width="11.28515625" customWidth="1"/>
    <col min="2" max="2" width="15.28515625" customWidth="1"/>
    <col min="3" max="3" width="14" customWidth="1"/>
    <col min="4" max="4" width="12.85546875" customWidth="1"/>
    <col min="5" max="5" width="11.28515625" customWidth="1"/>
  </cols>
  <sheetData>
    <row r="5" spans="1:6" x14ac:dyDescent="0.25">
      <c r="A5" s="4" t="s">
        <v>0</v>
      </c>
      <c r="B5" s="5" t="s">
        <v>36</v>
      </c>
      <c r="C5" s="5" t="s">
        <v>37</v>
      </c>
      <c r="D5" s="5" t="s">
        <v>38</v>
      </c>
      <c r="E5" s="5" t="s">
        <v>39</v>
      </c>
      <c r="F5" s="7" t="s">
        <v>40</v>
      </c>
    </row>
    <row r="6" spans="1:6" x14ac:dyDescent="0.25">
      <c r="A6" s="1" t="s">
        <v>18</v>
      </c>
      <c r="B6">
        <v>1</v>
      </c>
      <c r="C6">
        <v>3</v>
      </c>
      <c r="D6" s="6">
        <v>3</v>
      </c>
      <c r="E6">
        <v>3</v>
      </c>
      <c r="F6">
        <v>4</v>
      </c>
    </row>
    <row r="7" spans="1:6" x14ac:dyDescent="0.25">
      <c r="A7" s="1" t="s">
        <v>17</v>
      </c>
      <c r="B7">
        <v>1</v>
      </c>
      <c r="C7">
        <v>3</v>
      </c>
      <c r="D7" s="6">
        <v>3</v>
      </c>
      <c r="E7">
        <v>4</v>
      </c>
      <c r="F7">
        <v>4</v>
      </c>
    </row>
    <row r="8" spans="1:6" x14ac:dyDescent="0.25">
      <c r="A8" s="1" t="s">
        <v>20</v>
      </c>
      <c r="B8">
        <v>1</v>
      </c>
      <c r="C8">
        <v>3</v>
      </c>
      <c r="D8" s="6">
        <v>3</v>
      </c>
      <c r="E8">
        <v>3</v>
      </c>
      <c r="F8">
        <v>4</v>
      </c>
    </row>
    <row r="9" spans="1:6" x14ac:dyDescent="0.25">
      <c r="A9" s="1" t="s">
        <v>15</v>
      </c>
      <c r="B9">
        <v>1</v>
      </c>
      <c r="C9">
        <v>3</v>
      </c>
      <c r="D9" s="6">
        <v>3</v>
      </c>
      <c r="E9">
        <v>4</v>
      </c>
      <c r="F9">
        <v>4</v>
      </c>
    </row>
    <row r="10" spans="1:6" x14ac:dyDescent="0.25">
      <c r="A10" s="1" t="s">
        <v>22</v>
      </c>
      <c r="B10">
        <v>1</v>
      </c>
      <c r="C10">
        <v>3</v>
      </c>
      <c r="D10" s="6">
        <v>3</v>
      </c>
      <c r="E10">
        <v>3</v>
      </c>
      <c r="F10">
        <v>4</v>
      </c>
    </row>
    <row r="11" spans="1:6" x14ac:dyDescent="0.25">
      <c r="A11" s="1" t="s">
        <v>12</v>
      </c>
      <c r="B11">
        <v>1</v>
      </c>
      <c r="C11">
        <v>3</v>
      </c>
      <c r="D11" s="6">
        <v>3</v>
      </c>
      <c r="E11">
        <v>4</v>
      </c>
      <c r="F11">
        <v>4</v>
      </c>
    </row>
    <row r="12" spans="1:6" x14ac:dyDescent="0.25">
      <c r="A12" s="1" t="s">
        <v>8</v>
      </c>
      <c r="B12">
        <v>1</v>
      </c>
      <c r="C12">
        <v>3</v>
      </c>
      <c r="D12" s="6">
        <v>3</v>
      </c>
      <c r="E12">
        <v>4</v>
      </c>
      <c r="F12">
        <v>4</v>
      </c>
    </row>
    <row r="13" spans="1:6" x14ac:dyDescent="0.25">
      <c r="A13" s="1" t="s">
        <v>10</v>
      </c>
      <c r="B13">
        <v>1</v>
      </c>
      <c r="C13">
        <v>3</v>
      </c>
      <c r="D13" s="6">
        <v>3</v>
      </c>
      <c r="E13">
        <v>4</v>
      </c>
      <c r="F13">
        <v>4</v>
      </c>
    </row>
    <row r="14" spans="1:6" x14ac:dyDescent="0.25">
      <c r="A14" s="1" t="s">
        <v>11</v>
      </c>
      <c r="B14">
        <v>1</v>
      </c>
      <c r="C14">
        <v>3</v>
      </c>
      <c r="D14" s="6">
        <v>3</v>
      </c>
      <c r="E14">
        <v>4</v>
      </c>
      <c r="F14">
        <v>4</v>
      </c>
    </row>
    <row r="15" spans="1:6" x14ac:dyDescent="0.25">
      <c r="A15" s="1" t="s">
        <v>9</v>
      </c>
      <c r="B15">
        <v>1</v>
      </c>
      <c r="C15">
        <v>3</v>
      </c>
      <c r="D15" s="6">
        <v>3</v>
      </c>
      <c r="E15">
        <v>4</v>
      </c>
      <c r="F15">
        <v>4</v>
      </c>
    </row>
    <row r="16" spans="1:6" x14ac:dyDescent="0.25">
      <c r="A16" s="1" t="s">
        <v>7</v>
      </c>
      <c r="B16">
        <v>1</v>
      </c>
      <c r="C16">
        <v>3</v>
      </c>
      <c r="D16" s="6">
        <v>3</v>
      </c>
      <c r="E16">
        <v>4</v>
      </c>
      <c r="F16">
        <v>4</v>
      </c>
    </row>
    <row r="17" spans="1:6" x14ac:dyDescent="0.25">
      <c r="A17" s="1" t="s">
        <v>13</v>
      </c>
      <c r="B17">
        <v>1</v>
      </c>
      <c r="C17">
        <v>3</v>
      </c>
      <c r="D17" s="6">
        <v>3</v>
      </c>
      <c r="E17">
        <v>4</v>
      </c>
      <c r="F17">
        <v>4</v>
      </c>
    </row>
    <row r="18" spans="1:6" x14ac:dyDescent="0.25">
      <c r="A18" s="1" t="s">
        <v>14</v>
      </c>
      <c r="B18">
        <v>1</v>
      </c>
      <c r="C18">
        <v>3</v>
      </c>
      <c r="D18" s="6">
        <v>3</v>
      </c>
      <c r="E18">
        <v>4</v>
      </c>
      <c r="F18">
        <v>4</v>
      </c>
    </row>
    <row r="19" spans="1:6" x14ac:dyDescent="0.25">
      <c r="A19" s="1" t="s">
        <v>21</v>
      </c>
      <c r="B19">
        <v>1</v>
      </c>
      <c r="C19">
        <v>3</v>
      </c>
      <c r="D19" s="6">
        <v>3</v>
      </c>
      <c r="E19">
        <v>3</v>
      </c>
    </row>
    <row r="20" spans="1:6" x14ac:dyDescent="0.25">
      <c r="A20" s="1" t="s">
        <v>16</v>
      </c>
      <c r="B20">
        <v>1</v>
      </c>
      <c r="C20">
        <v>3</v>
      </c>
      <c r="D20" s="6">
        <v>3</v>
      </c>
      <c r="E20">
        <v>3.5</v>
      </c>
    </row>
    <row r="21" spans="1:6" x14ac:dyDescent="0.25">
      <c r="A21" s="1" t="s">
        <v>19</v>
      </c>
      <c r="B21">
        <v>1</v>
      </c>
      <c r="C21">
        <v>3</v>
      </c>
      <c r="D21" s="6">
        <v>3</v>
      </c>
      <c r="E21">
        <v>3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2" sqref="A2:A17"/>
    </sheetView>
  </sheetViews>
  <sheetFormatPr defaultRowHeight="15" x14ac:dyDescent="0.25"/>
  <cols>
    <col min="1" max="1" width="11.85546875" customWidth="1"/>
    <col min="2" max="2" width="10.140625" customWidth="1"/>
    <col min="3" max="3" width="10.42578125" customWidth="1"/>
    <col min="4" max="4" width="10.7109375" customWidth="1"/>
    <col min="5" max="5" width="10" customWidth="1"/>
    <col min="6" max="6" width="10.42578125" customWidth="1"/>
  </cols>
  <sheetData>
    <row r="1" spans="1:6" x14ac:dyDescent="0.25">
      <c r="A1" s="4" t="s">
        <v>0</v>
      </c>
      <c r="B1" s="5" t="s">
        <v>41</v>
      </c>
      <c r="C1" s="5" t="s">
        <v>42</v>
      </c>
      <c r="D1" s="5" t="s">
        <v>43</v>
      </c>
      <c r="E1" s="5" t="s">
        <v>40</v>
      </c>
      <c r="F1" s="8"/>
    </row>
    <row r="2" spans="1:6" x14ac:dyDescent="0.25">
      <c r="A2" s="1" t="s">
        <v>18</v>
      </c>
      <c r="B2">
        <v>1</v>
      </c>
      <c r="C2">
        <v>3</v>
      </c>
      <c r="D2">
        <v>3</v>
      </c>
      <c r="E2">
        <v>4</v>
      </c>
    </row>
    <row r="3" spans="1:6" x14ac:dyDescent="0.25">
      <c r="A3" s="1" t="s">
        <v>17</v>
      </c>
      <c r="B3">
        <v>1</v>
      </c>
      <c r="C3">
        <v>3</v>
      </c>
      <c r="D3">
        <v>3</v>
      </c>
      <c r="E3">
        <v>4</v>
      </c>
    </row>
    <row r="4" spans="1:6" x14ac:dyDescent="0.25">
      <c r="A4" s="1" t="s">
        <v>20</v>
      </c>
      <c r="B4">
        <v>1</v>
      </c>
      <c r="C4">
        <v>3</v>
      </c>
      <c r="D4">
        <v>3</v>
      </c>
      <c r="E4">
        <v>4</v>
      </c>
    </row>
    <row r="5" spans="1:6" x14ac:dyDescent="0.25">
      <c r="A5" s="1" t="s">
        <v>15</v>
      </c>
      <c r="B5">
        <v>1</v>
      </c>
      <c r="C5">
        <v>3</v>
      </c>
      <c r="D5">
        <v>3</v>
      </c>
      <c r="E5">
        <v>4</v>
      </c>
    </row>
    <row r="6" spans="1:6" x14ac:dyDescent="0.25">
      <c r="A6" s="1" t="s">
        <v>22</v>
      </c>
      <c r="B6">
        <v>1</v>
      </c>
      <c r="C6">
        <v>3</v>
      </c>
      <c r="D6">
        <v>3</v>
      </c>
      <c r="E6">
        <v>4</v>
      </c>
    </row>
    <row r="7" spans="1:6" x14ac:dyDescent="0.25">
      <c r="A7" s="1" t="s">
        <v>12</v>
      </c>
      <c r="B7">
        <v>1</v>
      </c>
      <c r="C7">
        <v>3</v>
      </c>
      <c r="D7">
        <v>3.5</v>
      </c>
      <c r="E7">
        <v>4</v>
      </c>
    </row>
    <row r="8" spans="1:6" x14ac:dyDescent="0.25">
      <c r="A8" s="1" t="s">
        <v>8</v>
      </c>
      <c r="B8">
        <v>1</v>
      </c>
      <c r="C8">
        <v>3</v>
      </c>
      <c r="D8">
        <v>3.5</v>
      </c>
      <c r="E8">
        <v>4</v>
      </c>
    </row>
    <row r="9" spans="1:6" x14ac:dyDescent="0.25">
      <c r="A9" s="1" t="s">
        <v>10</v>
      </c>
      <c r="B9">
        <v>1</v>
      </c>
      <c r="C9">
        <v>3</v>
      </c>
      <c r="D9">
        <v>4</v>
      </c>
      <c r="E9">
        <v>4</v>
      </c>
    </row>
    <row r="10" spans="1:6" x14ac:dyDescent="0.25">
      <c r="A10" s="1" t="s">
        <v>11</v>
      </c>
      <c r="B10">
        <v>1</v>
      </c>
      <c r="C10">
        <v>3</v>
      </c>
      <c r="D10">
        <v>4</v>
      </c>
      <c r="E10">
        <v>4</v>
      </c>
    </row>
    <row r="11" spans="1:6" x14ac:dyDescent="0.25">
      <c r="A11" s="1" t="s">
        <v>9</v>
      </c>
      <c r="B11">
        <v>1</v>
      </c>
      <c r="C11">
        <v>3</v>
      </c>
      <c r="D11">
        <v>3</v>
      </c>
      <c r="E11">
        <v>4</v>
      </c>
    </row>
    <row r="12" spans="1:6" x14ac:dyDescent="0.25">
      <c r="A12" s="1" t="s">
        <v>7</v>
      </c>
      <c r="B12">
        <v>1</v>
      </c>
      <c r="C12">
        <v>3</v>
      </c>
      <c r="D12">
        <v>3</v>
      </c>
      <c r="E12">
        <v>4</v>
      </c>
    </row>
    <row r="13" spans="1:6" x14ac:dyDescent="0.25">
      <c r="A13" s="1" t="s">
        <v>13</v>
      </c>
      <c r="B13">
        <v>1</v>
      </c>
      <c r="C13">
        <v>3</v>
      </c>
      <c r="D13">
        <v>4</v>
      </c>
      <c r="E13">
        <v>4</v>
      </c>
    </row>
    <row r="14" spans="1:6" x14ac:dyDescent="0.25">
      <c r="A14" s="1" t="s">
        <v>14</v>
      </c>
      <c r="B14">
        <v>1</v>
      </c>
      <c r="C14">
        <v>3</v>
      </c>
      <c r="D14">
        <v>3.5</v>
      </c>
      <c r="E14">
        <v>4</v>
      </c>
    </row>
    <row r="15" spans="1:6" x14ac:dyDescent="0.25">
      <c r="A15" s="1" t="s">
        <v>21</v>
      </c>
      <c r="B15">
        <v>1</v>
      </c>
      <c r="C15">
        <v>3</v>
      </c>
      <c r="D15">
        <v>3</v>
      </c>
      <c r="E15">
        <v>4</v>
      </c>
    </row>
    <row r="16" spans="1:6" x14ac:dyDescent="0.25">
      <c r="A16" s="1" t="s">
        <v>16</v>
      </c>
      <c r="B16">
        <v>1</v>
      </c>
      <c r="C16">
        <v>3</v>
      </c>
      <c r="D16">
        <v>3</v>
      </c>
      <c r="E16">
        <v>4</v>
      </c>
    </row>
    <row r="17" spans="1:5" x14ac:dyDescent="0.25">
      <c r="A17" s="1" t="s">
        <v>19</v>
      </c>
      <c r="B17">
        <v>1</v>
      </c>
      <c r="C17">
        <v>3</v>
      </c>
      <c r="D17">
        <v>3</v>
      </c>
      <c r="E17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H1" sqref="H1"/>
    </sheetView>
  </sheetViews>
  <sheetFormatPr defaultRowHeight="15" x14ac:dyDescent="0.25"/>
  <cols>
    <col min="1" max="1" width="11.140625" customWidth="1"/>
    <col min="2" max="2" width="11" customWidth="1"/>
    <col min="3" max="3" width="10.85546875" customWidth="1"/>
    <col min="4" max="4" width="9.42578125" customWidth="1"/>
  </cols>
  <sheetData>
    <row r="1" spans="1:5" x14ac:dyDescent="0.25">
      <c r="A1" s="4" t="s">
        <v>0</v>
      </c>
      <c r="B1" s="5" t="s">
        <v>42</v>
      </c>
      <c r="C1" s="5" t="s">
        <v>39</v>
      </c>
      <c r="D1" s="5" t="s">
        <v>40</v>
      </c>
      <c r="E1" s="5" t="s">
        <v>39</v>
      </c>
    </row>
    <row r="2" spans="1:5" x14ac:dyDescent="0.25">
      <c r="A2" s="1" t="s">
        <v>18</v>
      </c>
      <c r="B2">
        <v>2</v>
      </c>
      <c r="C2">
        <v>2.5</v>
      </c>
      <c r="D2">
        <v>2.5</v>
      </c>
    </row>
    <row r="3" spans="1:5" x14ac:dyDescent="0.25">
      <c r="A3" s="1" t="s">
        <v>17</v>
      </c>
      <c r="B3">
        <v>3</v>
      </c>
      <c r="C3">
        <v>3</v>
      </c>
      <c r="D3">
        <v>3.5</v>
      </c>
    </row>
    <row r="4" spans="1:5" x14ac:dyDescent="0.25">
      <c r="A4" s="1" t="s">
        <v>20</v>
      </c>
      <c r="B4">
        <v>2.5</v>
      </c>
      <c r="C4">
        <v>2.5</v>
      </c>
      <c r="D4">
        <v>2.5</v>
      </c>
    </row>
    <row r="5" spans="1:5" x14ac:dyDescent="0.25">
      <c r="A5" s="1" t="s">
        <v>15</v>
      </c>
      <c r="B5">
        <v>2</v>
      </c>
      <c r="C5">
        <v>2.5</v>
      </c>
      <c r="D5">
        <v>2.5</v>
      </c>
    </row>
    <row r="6" spans="1:5" x14ac:dyDescent="0.25">
      <c r="A6" s="1" t="s">
        <v>22</v>
      </c>
      <c r="B6">
        <v>2</v>
      </c>
      <c r="C6">
        <v>2.5</v>
      </c>
      <c r="D6">
        <v>2.5</v>
      </c>
    </row>
    <row r="7" spans="1:5" x14ac:dyDescent="0.25">
      <c r="A7" s="1" t="s">
        <v>12</v>
      </c>
      <c r="B7">
        <v>3</v>
      </c>
      <c r="C7">
        <v>3</v>
      </c>
      <c r="D7">
        <v>3.5</v>
      </c>
    </row>
    <row r="8" spans="1:5" x14ac:dyDescent="0.25">
      <c r="A8" s="1" t="s">
        <v>8</v>
      </c>
      <c r="B8">
        <v>3</v>
      </c>
      <c r="C8">
        <v>3</v>
      </c>
      <c r="D8">
        <v>3.5</v>
      </c>
    </row>
    <row r="9" spans="1:5" x14ac:dyDescent="0.25">
      <c r="A9" s="1" t="s">
        <v>10</v>
      </c>
      <c r="B9">
        <v>3</v>
      </c>
      <c r="C9">
        <v>3</v>
      </c>
      <c r="D9">
        <v>3.5</v>
      </c>
    </row>
    <row r="10" spans="1:5" x14ac:dyDescent="0.25">
      <c r="A10" s="1" t="s">
        <v>11</v>
      </c>
      <c r="B10">
        <v>3.5</v>
      </c>
      <c r="C10">
        <v>3.5</v>
      </c>
      <c r="D10">
        <v>3.5</v>
      </c>
      <c r="E10">
        <v>3.75</v>
      </c>
    </row>
    <row r="11" spans="1:5" x14ac:dyDescent="0.25">
      <c r="A11" s="1" t="s">
        <v>9</v>
      </c>
      <c r="B11">
        <v>3.5</v>
      </c>
      <c r="C11">
        <v>3.5</v>
      </c>
      <c r="D11">
        <v>3.5</v>
      </c>
      <c r="E11">
        <v>3.75</v>
      </c>
    </row>
    <row r="12" spans="1:5" x14ac:dyDescent="0.25">
      <c r="A12" s="1" t="s">
        <v>7</v>
      </c>
      <c r="B12">
        <v>2.5</v>
      </c>
      <c r="C12">
        <v>3</v>
      </c>
      <c r="D12">
        <v>3.5</v>
      </c>
      <c r="E12">
        <v>3.5</v>
      </c>
    </row>
    <row r="13" spans="1:5" x14ac:dyDescent="0.25">
      <c r="A13" s="1" t="s">
        <v>13</v>
      </c>
      <c r="B13">
        <v>3</v>
      </c>
      <c r="C13">
        <v>3.5</v>
      </c>
      <c r="D13">
        <v>3.5</v>
      </c>
      <c r="E13">
        <v>3.5</v>
      </c>
    </row>
    <row r="14" spans="1:5" x14ac:dyDescent="0.25">
      <c r="A14" s="1" t="s">
        <v>14</v>
      </c>
      <c r="B14">
        <v>3</v>
      </c>
      <c r="C14">
        <v>3.5</v>
      </c>
      <c r="D14">
        <v>3.5</v>
      </c>
      <c r="E14">
        <v>3.75</v>
      </c>
    </row>
    <row r="15" spans="1:5" x14ac:dyDescent="0.25">
      <c r="A15" s="1" t="s">
        <v>21</v>
      </c>
      <c r="B15">
        <v>2.5</v>
      </c>
      <c r="C15">
        <v>3</v>
      </c>
      <c r="D15">
        <v>3.5</v>
      </c>
      <c r="E15">
        <v>3.5</v>
      </c>
    </row>
    <row r="16" spans="1:5" x14ac:dyDescent="0.25">
      <c r="A16" s="1" t="s">
        <v>16</v>
      </c>
      <c r="B16">
        <v>2.5</v>
      </c>
      <c r="C16">
        <v>3</v>
      </c>
      <c r="D16">
        <v>3.5</v>
      </c>
      <c r="E16">
        <v>3.5</v>
      </c>
    </row>
    <row r="17" spans="1:5" x14ac:dyDescent="0.25">
      <c r="A17" s="1" t="s">
        <v>19</v>
      </c>
      <c r="B17">
        <v>2.5</v>
      </c>
      <c r="C17">
        <v>3</v>
      </c>
      <c r="D17">
        <v>3.5</v>
      </c>
      <c r="E17">
        <v>3.5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24" workbookViewId="0">
      <selection activeCell="I44" sqref="I44"/>
    </sheetView>
  </sheetViews>
  <sheetFormatPr defaultRowHeight="15" x14ac:dyDescent="0.25"/>
  <cols>
    <col min="1" max="1" width="10.28515625" customWidth="1"/>
    <col min="2" max="2" width="10" customWidth="1"/>
    <col min="4" max="4" width="15.5703125" customWidth="1"/>
    <col min="5" max="5" width="12" customWidth="1"/>
    <col min="6" max="6" width="13.5703125" customWidth="1"/>
    <col min="7" max="7" width="12.5703125" customWidth="1"/>
    <col min="10" max="10" width="10" customWidth="1"/>
    <col min="13" max="13" width="15.42578125" customWidth="1"/>
    <col min="17" max="17" width="10.7109375" customWidth="1"/>
    <col min="18" max="18" width="13.42578125" customWidth="1"/>
  </cols>
  <sheetData>
    <row r="1" spans="1:19" ht="45" x14ac:dyDescent="0.25">
      <c r="A1" s="2" t="s">
        <v>0</v>
      </c>
      <c r="B1" s="2" t="s">
        <v>2</v>
      </c>
      <c r="C1" s="3" t="s">
        <v>3</v>
      </c>
      <c r="D1" s="9"/>
      <c r="E1" s="9" t="s">
        <v>44</v>
      </c>
      <c r="F1" s="9"/>
      <c r="G1" s="9"/>
      <c r="H1" s="9" t="s">
        <v>45</v>
      </c>
      <c r="I1" s="9"/>
      <c r="J1" s="10" t="s">
        <v>46</v>
      </c>
      <c r="K1" s="9"/>
      <c r="L1" s="9"/>
      <c r="M1" s="9" t="s">
        <v>47</v>
      </c>
      <c r="N1" s="9"/>
      <c r="O1" s="9"/>
      <c r="P1" s="9"/>
      <c r="Q1" s="9" t="s">
        <v>0</v>
      </c>
      <c r="R1" s="9" t="s">
        <v>47</v>
      </c>
      <c r="S1" s="9"/>
    </row>
    <row r="2" spans="1:19" x14ac:dyDescent="0.25">
      <c r="A2" s="1" t="s">
        <v>18</v>
      </c>
      <c r="B2" s="11">
        <v>47</v>
      </c>
      <c r="C2" s="11">
        <v>6.9</v>
      </c>
      <c r="D2" s="9"/>
      <c r="E2" s="11" t="s">
        <v>18</v>
      </c>
      <c r="F2" s="11">
        <v>47</v>
      </c>
      <c r="G2" s="11">
        <v>6.9</v>
      </c>
      <c r="H2" s="9">
        <f>SUM(G2/F2)</f>
        <v>0.14680851063829789</v>
      </c>
      <c r="I2" s="9"/>
      <c r="J2" s="9">
        <f>_xlfn.STDEV.P(H2:H9)</f>
        <v>8.0097633096297607E-3</v>
      </c>
      <c r="K2" s="9"/>
      <c r="L2" s="9">
        <v>1</v>
      </c>
      <c r="M2" s="9">
        <v>0.14680851063829789</v>
      </c>
      <c r="N2" s="9">
        <v>0.11521739130434783</v>
      </c>
      <c r="O2" s="9"/>
      <c r="P2" s="9"/>
      <c r="Q2" s="11" t="s">
        <v>18</v>
      </c>
      <c r="R2" s="9">
        <v>0.14680851063829789</v>
      </c>
      <c r="S2" s="9"/>
    </row>
    <row r="3" spans="1:19" x14ac:dyDescent="0.25">
      <c r="A3" s="1" t="s">
        <v>19</v>
      </c>
      <c r="B3" s="11">
        <v>44</v>
      </c>
      <c r="C3" s="11">
        <v>6.1</v>
      </c>
      <c r="D3" s="9"/>
      <c r="E3" s="11" t="s">
        <v>19</v>
      </c>
      <c r="F3" s="11">
        <v>44</v>
      </c>
      <c r="G3" s="11">
        <v>6.1</v>
      </c>
      <c r="H3" s="9">
        <f t="shared" ref="H3:H18" si="0">SUM(G3/F3)</f>
        <v>0.13863636363636364</v>
      </c>
      <c r="I3" s="9"/>
      <c r="J3" s="9"/>
      <c r="K3" s="9"/>
      <c r="L3" s="9">
        <v>2</v>
      </c>
      <c r="M3" s="9">
        <v>0.13863636363636364</v>
      </c>
      <c r="N3" s="9">
        <v>0.12065217391304348</v>
      </c>
      <c r="O3" s="9"/>
      <c r="P3" s="9"/>
      <c r="Q3" s="11" t="s">
        <v>19</v>
      </c>
      <c r="R3" s="9">
        <v>0.13863636363636364</v>
      </c>
      <c r="S3" s="9"/>
    </row>
    <row r="4" spans="1:19" x14ac:dyDescent="0.25">
      <c r="A4" s="1" t="s">
        <v>20</v>
      </c>
      <c r="B4" s="11">
        <v>49</v>
      </c>
      <c r="C4" s="11">
        <v>7.3</v>
      </c>
      <c r="D4" s="9"/>
      <c r="E4" s="11" t="s">
        <v>20</v>
      </c>
      <c r="F4" s="11">
        <v>49</v>
      </c>
      <c r="G4" s="11">
        <v>7.3</v>
      </c>
      <c r="H4" s="9">
        <f t="shared" si="0"/>
        <v>0.1489795918367347</v>
      </c>
      <c r="I4" s="9"/>
      <c r="J4" s="9"/>
      <c r="K4" s="9"/>
      <c r="L4" s="9">
        <v>3</v>
      </c>
      <c r="M4" s="9">
        <v>0.1489795918367347</v>
      </c>
      <c r="N4" s="9">
        <v>0.12291666666666667</v>
      </c>
      <c r="O4" s="9"/>
      <c r="P4" s="9"/>
      <c r="Q4" s="11" t="s">
        <v>20</v>
      </c>
      <c r="R4" s="9">
        <v>0.1489795918367347</v>
      </c>
      <c r="S4" s="9"/>
    </row>
    <row r="5" spans="1:19" x14ac:dyDescent="0.25">
      <c r="A5" s="1" t="s">
        <v>21</v>
      </c>
      <c r="B5" s="11">
        <v>46</v>
      </c>
      <c r="C5" s="11">
        <v>7.1</v>
      </c>
      <c r="D5" s="9"/>
      <c r="E5" s="11" t="s">
        <v>21</v>
      </c>
      <c r="F5" s="11">
        <v>46</v>
      </c>
      <c r="G5" s="11">
        <v>7.1</v>
      </c>
      <c r="H5" s="9">
        <f t="shared" si="0"/>
        <v>0.15434782608695652</v>
      </c>
      <c r="I5" s="9"/>
      <c r="J5" s="9"/>
      <c r="K5" s="9"/>
      <c r="L5" s="9">
        <v>4</v>
      </c>
      <c r="M5" s="9">
        <v>0.15434782608695652</v>
      </c>
      <c r="N5" s="9">
        <v>0.10740740740740741</v>
      </c>
      <c r="O5" s="9"/>
      <c r="P5" s="9"/>
      <c r="Q5" s="11" t="s">
        <v>21</v>
      </c>
      <c r="R5" s="9">
        <v>0.15434782608695652</v>
      </c>
      <c r="S5" s="9"/>
    </row>
    <row r="6" spans="1:19" x14ac:dyDescent="0.25">
      <c r="A6" s="1" t="s">
        <v>22</v>
      </c>
      <c r="B6" s="11">
        <v>47</v>
      </c>
      <c r="C6" s="11">
        <v>7.65</v>
      </c>
      <c r="D6" s="9"/>
      <c r="E6" s="11" t="s">
        <v>22</v>
      </c>
      <c r="F6" s="11">
        <v>47</v>
      </c>
      <c r="G6" s="11">
        <v>7.65</v>
      </c>
      <c r="H6" s="9">
        <f t="shared" si="0"/>
        <v>0.16276595744680852</v>
      </c>
      <c r="I6" s="9"/>
      <c r="J6" s="9"/>
      <c r="K6" s="9"/>
      <c r="L6" s="9">
        <v>5</v>
      </c>
      <c r="M6" s="9">
        <v>0.16276595744680852</v>
      </c>
      <c r="N6" s="9">
        <v>0.11304347826086956</v>
      </c>
      <c r="O6" s="9"/>
      <c r="P6" s="9"/>
      <c r="Q6" s="11" t="s">
        <v>22</v>
      </c>
      <c r="R6" s="9">
        <v>0.16276595744680852</v>
      </c>
      <c r="S6" s="9"/>
    </row>
    <row r="7" spans="1:19" x14ac:dyDescent="0.25">
      <c r="A7" s="1" t="s">
        <v>7</v>
      </c>
      <c r="B7" s="11">
        <v>49</v>
      </c>
      <c r="C7" s="11">
        <v>6.7</v>
      </c>
      <c r="D7" s="9"/>
      <c r="E7" s="11" t="s">
        <v>7</v>
      </c>
      <c r="F7" s="11">
        <v>49</v>
      </c>
      <c r="G7" s="11">
        <v>6.7</v>
      </c>
      <c r="H7" s="9">
        <f t="shared" si="0"/>
        <v>0.13673469387755102</v>
      </c>
      <c r="I7" s="9"/>
      <c r="J7" s="9">
        <f>SUM(F2:F9)</f>
        <v>375</v>
      </c>
      <c r="K7" s="9"/>
      <c r="L7" s="9">
        <v>6</v>
      </c>
      <c r="M7" s="9">
        <v>0.13673469387755102</v>
      </c>
      <c r="N7" s="9">
        <v>0.11326530612244898</v>
      </c>
      <c r="O7" s="9"/>
      <c r="P7" s="9"/>
      <c r="Q7" s="11" t="s">
        <v>7</v>
      </c>
      <c r="R7" s="9">
        <v>0.13673469387755102</v>
      </c>
      <c r="S7" s="9"/>
    </row>
    <row r="8" spans="1:19" x14ac:dyDescent="0.25">
      <c r="A8" s="1" t="s">
        <v>8</v>
      </c>
      <c r="B8" s="11">
        <v>46</v>
      </c>
      <c r="C8" s="11">
        <v>5.3</v>
      </c>
      <c r="D8" s="9"/>
      <c r="E8" s="11" t="s">
        <v>15</v>
      </c>
      <c r="F8" s="11">
        <v>46</v>
      </c>
      <c r="G8" s="11">
        <v>7.1</v>
      </c>
      <c r="H8" s="9">
        <f t="shared" si="0"/>
        <v>0.15434782608695652</v>
      </c>
      <c r="I8" s="9"/>
      <c r="J8" s="9"/>
      <c r="K8" s="9"/>
      <c r="L8" s="9">
        <v>7</v>
      </c>
      <c r="M8" s="9">
        <v>0.15434782608695652</v>
      </c>
      <c r="N8" s="9">
        <v>0.11666666666666665</v>
      </c>
      <c r="O8" s="9"/>
      <c r="P8" s="9"/>
      <c r="Q8" s="11" t="s">
        <v>15</v>
      </c>
      <c r="R8" s="9">
        <v>0.15434782608695652</v>
      </c>
      <c r="S8" s="9"/>
    </row>
    <row r="9" spans="1:19" x14ac:dyDescent="0.25">
      <c r="A9" s="1" t="s">
        <v>9</v>
      </c>
      <c r="B9" s="11">
        <v>46</v>
      </c>
      <c r="C9" s="11">
        <v>5.55</v>
      </c>
      <c r="D9" s="9"/>
      <c r="E9" s="11" t="s">
        <v>16</v>
      </c>
      <c r="F9" s="11">
        <v>47</v>
      </c>
      <c r="G9" s="11">
        <v>7.1</v>
      </c>
      <c r="H9" s="9">
        <f t="shared" si="0"/>
        <v>0.15106382978723404</v>
      </c>
      <c r="I9" s="9"/>
      <c r="J9" s="9">
        <f>SUM(H2:H9)/8</f>
        <v>0.14921057492461284</v>
      </c>
      <c r="K9" s="9"/>
      <c r="L9" s="9">
        <v>8</v>
      </c>
      <c r="M9" s="9">
        <v>0.15106382978723404</v>
      </c>
      <c r="N9" s="9">
        <v>0.10816326530612244</v>
      </c>
      <c r="O9" s="9"/>
      <c r="P9" s="9"/>
      <c r="Q9" s="11" t="s">
        <v>16</v>
      </c>
      <c r="R9" s="9">
        <v>0.15106382978723404</v>
      </c>
      <c r="S9" s="9"/>
    </row>
    <row r="10" spans="1:19" x14ac:dyDescent="0.25">
      <c r="A10" s="1" t="s">
        <v>10</v>
      </c>
      <c r="B10" s="11">
        <v>48</v>
      </c>
      <c r="C10" s="11">
        <v>5.9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25">
      <c r="A11" s="1" t="s">
        <v>11</v>
      </c>
      <c r="B11" s="11">
        <v>54</v>
      </c>
      <c r="C11" s="11">
        <v>5.8</v>
      </c>
      <c r="D11" s="9"/>
      <c r="E11" s="11" t="s">
        <v>8</v>
      </c>
      <c r="F11" s="11">
        <v>46</v>
      </c>
      <c r="G11" s="11">
        <v>5.3</v>
      </c>
      <c r="H11" s="9">
        <f t="shared" si="0"/>
        <v>0.11521739130434783</v>
      </c>
      <c r="I11" s="9"/>
      <c r="J11" s="9">
        <f>_xlfn.STDEV.P(H11:H18)</f>
        <v>5.0963433058489188E-3</v>
      </c>
      <c r="K11" s="9"/>
      <c r="L11" s="9"/>
      <c r="M11" s="9"/>
      <c r="N11" s="9"/>
      <c r="O11" s="9"/>
      <c r="P11" s="9"/>
      <c r="Q11" s="11" t="s">
        <v>8</v>
      </c>
      <c r="R11" s="9">
        <v>0.11521739130434783</v>
      </c>
      <c r="S11" s="9"/>
    </row>
    <row r="12" spans="1:19" x14ac:dyDescent="0.25">
      <c r="A12" s="1" t="s">
        <v>12</v>
      </c>
      <c r="B12" s="11">
        <v>46</v>
      </c>
      <c r="C12" s="11">
        <v>5.2</v>
      </c>
      <c r="D12" s="9"/>
      <c r="E12" s="11" t="s">
        <v>9</v>
      </c>
      <c r="F12" s="11">
        <v>46</v>
      </c>
      <c r="G12" s="11">
        <v>5.55</v>
      </c>
      <c r="H12" s="9">
        <f t="shared" si="0"/>
        <v>0.12065217391304348</v>
      </c>
      <c r="I12" s="9"/>
      <c r="J12" s="9"/>
      <c r="K12" s="9"/>
      <c r="L12" s="9"/>
      <c r="M12" s="9"/>
      <c r="N12" s="9"/>
      <c r="O12" s="9"/>
      <c r="P12" s="9"/>
      <c r="Q12" s="11" t="s">
        <v>9</v>
      </c>
      <c r="R12" s="9">
        <v>0.12065217391304348</v>
      </c>
      <c r="S12" s="9"/>
    </row>
    <row r="13" spans="1:19" x14ac:dyDescent="0.25">
      <c r="A13" s="1" t="s">
        <v>13</v>
      </c>
      <c r="B13" s="11">
        <v>49</v>
      </c>
      <c r="C13" s="11">
        <v>5.55</v>
      </c>
      <c r="D13" s="9"/>
      <c r="E13" s="11" t="s">
        <v>10</v>
      </c>
      <c r="F13" s="11">
        <v>48</v>
      </c>
      <c r="G13" s="11">
        <v>5.9</v>
      </c>
      <c r="H13" s="9">
        <f t="shared" si="0"/>
        <v>0.12291666666666667</v>
      </c>
      <c r="I13" s="9"/>
      <c r="J13" s="9"/>
      <c r="K13" s="9"/>
      <c r="L13" s="9"/>
      <c r="M13" s="9"/>
      <c r="N13" s="9"/>
      <c r="O13" s="9"/>
      <c r="P13" s="9"/>
      <c r="Q13" s="11" t="s">
        <v>10</v>
      </c>
      <c r="R13" s="9">
        <v>0.12291666666666667</v>
      </c>
      <c r="S13" s="9"/>
    </row>
    <row r="14" spans="1:19" x14ac:dyDescent="0.25">
      <c r="A14" s="1" t="s">
        <v>14</v>
      </c>
      <c r="B14" s="11">
        <v>48</v>
      </c>
      <c r="C14" s="11">
        <v>5.6</v>
      </c>
      <c r="D14" s="9"/>
      <c r="E14" s="11" t="s">
        <v>11</v>
      </c>
      <c r="F14" s="11">
        <v>54</v>
      </c>
      <c r="G14" s="11">
        <v>5.8</v>
      </c>
      <c r="H14" s="9">
        <f t="shared" si="0"/>
        <v>0.10740740740740741</v>
      </c>
      <c r="I14" s="9"/>
      <c r="J14" s="9"/>
      <c r="K14" s="9"/>
      <c r="L14" s="9"/>
      <c r="M14" s="9"/>
      <c r="N14" s="9"/>
      <c r="O14" s="9"/>
      <c r="P14" s="9"/>
      <c r="Q14" s="11" t="s">
        <v>11</v>
      </c>
      <c r="R14" s="9">
        <v>0.10740740740740741</v>
      </c>
      <c r="S14" s="9"/>
    </row>
    <row r="15" spans="1:19" x14ac:dyDescent="0.25">
      <c r="A15" s="1" t="s">
        <v>15</v>
      </c>
      <c r="B15" s="11">
        <v>46</v>
      </c>
      <c r="C15" s="11">
        <v>7.1</v>
      </c>
      <c r="D15" s="9"/>
      <c r="E15" s="11" t="s">
        <v>12</v>
      </c>
      <c r="F15" s="11">
        <v>46</v>
      </c>
      <c r="G15" s="11">
        <v>5.2</v>
      </c>
      <c r="H15" s="9">
        <f t="shared" si="0"/>
        <v>0.11304347826086956</v>
      </c>
      <c r="I15" s="9"/>
      <c r="J15" s="9"/>
      <c r="K15" s="9"/>
      <c r="L15" s="9"/>
      <c r="M15" s="9"/>
      <c r="N15" s="9"/>
      <c r="O15" s="9"/>
      <c r="P15" s="9"/>
      <c r="Q15" s="11" t="s">
        <v>12</v>
      </c>
      <c r="R15" s="9">
        <v>0.11304347826086956</v>
      </c>
      <c r="S15" s="9"/>
    </row>
    <row r="16" spans="1:19" x14ac:dyDescent="0.25">
      <c r="A16" s="1" t="s">
        <v>16</v>
      </c>
      <c r="B16" s="11">
        <v>47</v>
      </c>
      <c r="C16" s="11">
        <v>7.1</v>
      </c>
      <c r="D16" s="9"/>
      <c r="E16" s="11" t="s">
        <v>13</v>
      </c>
      <c r="F16" s="11">
        <v>49</v>
      </c>
      <c r="G16" s="11">
        <v>5.55</v>
      </c>
      <c r="H16" s="9">
        <f t="shared" si="0"/>
        <v>0.11326530612244898</v>
      </c>
      <c r="I16" s="9"/>
      <c r="J16" s="9"/>
      <c r="K16" s="9"/>
      <c r="L16" s="9"/>
      <c r="M16" s="9"/>
      <c r="N16" s="9"/>
      <c r="O16" s="9"/>
      <c r="P16" s="9"/>
      <c r="Q16" s="11" t="s">
        <v>13</v>
      </c>
      <c r="R16" s="9">
        <v>0.11326530612244898</v>
      </c>
      <c r="S16" s="9"/>
    </row>
    <row r="17" spans="1:19" x14ac:dyDescent="0.25">
      <c r="A17" s="1" t="s">
        <v>17</v>
      </c>
      <c r="B17" s="11">
        <v>49</v>
      </c>
      <c r="C17" s="11">
        <v>5.3</v>
      </c>
      <c r="D17" s="9"/>
      <c r="E17" s="11" t="s">
        <v>14</v>
      </c>
      <c r="F17" s="11">
        <v>48</v>
      </c>
      <c r="G17" s="11">
        <v>5.6</v>
      </c>
      <c r="H17" s="9">
        <f t="shared" si="0"/>
        <v>0.11666666666666665</v>
      </c>
      <c r="I17" s="9"/>
      <c r="J17" s="9"/>
      <c r="K17" s="9"/>
      <c r="L17" s="9"/>
      <c r="M17" s="9"/>
      <c r="N17" s="9"/>
      <c r="O17" s="9"/>
      <c r="P17" s="9"/>
      <c r="Q17" s="11" t="s">
        <v>14</v>
      </c>
      <c r="R17" s="9">
        <v>0.11666666666666665</v>
      </c>
      <c r="S17" s="9"/>
    </row>
    <row r="18" spans="1:19" x14ac:dyDescent="0.25">
      <c r="B18" s="9"/>
      <c r="C18" s="9"/>
      <c r="D18" s="9"/>
      <c r="E18" s="11" t="s">
        <v>17</v>
      </c>
      <c r="F18" s="11">
        <v>49</v>
      </c>
      <c r="G18" s="11">
        <v>5.3</v>
      </c>
      <c r="H18" s="9">
        <f t="shared" si="0"/>
        <v>0.10816326530612244</v>
      </c>
      <c r="I18" s="9"/>
      <c r="J18" s="9">
        <f>SUM(H11:H18)/8</f>
        <v>0.11466654445594664</v>
      </c>
      <c r="K18" s="9"/>
      <c r="L18" s="9"/>
      <c r="M18" s="9"/>
      <c r="N18" s="9"/>
      <c r="O18" s="9"/>
      <c r="P18" s="9"/>
      <c r="Q18" s="11" t="s">
        <v>17</v>
      </c>
      <c r="R18" s="9">
        <v>0.10816326530612244</v>
      </c>
      <c r="S18" s="9"/>
    </row>
    <row r="19" spans="1:19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 t="s">
        <v>48</v>
      </c>
      <c r="M19" s="9"/>
      <c r="N19" s="9"/>
      <c r="O19" s="9"/>
      <c r="P19" s="9"/>
      <c r="Q19" s="9"/>
      <c r="R19" s="9"/>
      <c r="S19" s="9"/>
    </row>
    <row r="21" spans="1:19" x14ac:dyDescent="0.25">
      <c r="A21" s="12" t="s">
        <v>0</v>
      </c>
      <c r="B21" s="12" t="s">
        <v>51</v>
      </c>
      <c r="C21" s="12" t="s">
        <v>50</v>
      </c>
      <c r="D21" s="12" t="s">
        <v>49</v>
      </c>
      <c r="F21" s="1" t="s">
        <v>18</v>
      </c>
    </row>
    <row r="22" spans="1:19" x14ac:dyDescent="0.25">
      <c r="A22">
        <v>1</v>
      </c>
      <c r="B22" s="13">
        <v>0.14680851063829789</v>
      </c>
      <c r="C22">
        <v>0.10212765957446808</v>
      </c>
      <c r="D22">
        <v>0.14677419354838708</v>
      </c>
      <c r="F22" s="1" t="s">
        <v>19</v>
      </c>
    </row>
    <row r="23" spans="1:19" x14ac:dyDescent="0.25">
      <c r="A23">
        <v>2</v>
      </c>
      <c r="B23">
        <v>0.13863636363636364</v>
      </c>
      <c r="C23">
        <v>0.11046511627906977</v>
      </c>
      <c r="D23">
        <v>0.15714285714285717</v>
      </c>
      <c r="F23" s="1" t="s">
        <v>20</v>
      </c>
    </row>
    <row r="24" spans="1:19" x14ac:dyDescent="0.25">
      <c r="A24">
        <v>3</v>
      </c>
      <c r="B24">
        <v>0.1489795918367347</v>
      </c>
      <c r="C24">
        <v>0.11000000000000001</v>
      </c>
      <c r="D24">
        <v>0.17916666666666667</v>
      </c>
      <c r="F24" s="1" t="s">
        <v>21</v>
      </c>
    </row>
    <row r="25" spans="1:19" x14ac:dyDescent="0.25">
      <c r="A25">
        <v>4</v>
      </c>
      <c r="B25">
        <v>0.15434782608695652</v>
      </c>
      <c r="C25">
        <v>9.8913043478260868E-2</v>
      </c>
      <c r="D25">
        <v>0.13823529411764707</v>
      </c>
      <c r="F25" s="1" t="s">
        <v>22</v>
      </c>
    </row>
    <row r="26" spans="1:19" x14ac:dyDescent="0.25">
      <c r="A26">
        <v>5</v>
      </c>
      <c r="B26">
        <v>0.16276595744680852</v>
      </c>
      <c r="C26">
        <v>9.8913043478260868E-2</v>
      </c>
      <c r="D26">
        <v>0</v>
      </c>
      <c r="F26" s="1" t="s">
        <v>7</v>
      </c>
    </row>
    <row r="27" spans="1:19" x14ac:dyDescent="0.25">
      <c r="A27">
        <v>6</v>
      </c>
      <c r="B27">
        <v>0.13673469387755102</v>
      </c>
      <c r="C27">
        <v>0</v>
      </c>
      <c r="D27">
        <v>0.12638888888888888</v>
      </c>
      <c r="F27" s="1" t="s">
        <v>8</v>
      </c>
    </row>
    <row r="28" spans="1:19" x14ac:dyDescent="0.25">
      <c r="A28">
        <v>7</v>
      </c>
      <c r="B28">
        <v>0.11521739130434783</v>
      </c>
      <c r="C28">
        <v>0.10108695652173914</v>
      </c>
      <c r="D28">
        <v>0.11666666666666667</v>
      </c>
      <c r="F28" s="1" t="s">
        <v>9</v>
      </c>
    </row>
    <row r="29" spans="1:19" x14ac:dyDescent="0.25">
      <c r="A29">
        <v>8</v>
      </c>
      <c r="B29">
        <v>0.12065217391304348</v>
      </c>
      <c r="C29">
        <v>8.6274509803921581E-2</v>
      </c>
      <c r="D29">
        <v>0.12222222222222223</v>
      </c>
      <c r="F29" s="1" t="s">
        <v>10</v>
      </c>
    </row>
    <row r="30" spans="1:19" x14ac:dyDescent="0.25">
      <c r="A30">
        <v>9</v>
      </c>
      <c r="B30">
        <v>0.12291666666666667</v>
      </c>
      <c r="C30">
        <v>9.4565217391304343E-2</v>
      </c>
      <c r="D30">
        <v>0.13636363636363635</v>
      </c>
      <c r="F30" s="1" t="s">
        <v>11</v>
      </c>
    </row>
    <row r="31" spans="1:19" x14ac:dyDescent="0.25">
      <c r="A31">
        <v>10</v>
      </c>
      <c r="B31">
        <v>0.10740740740740741</v>
      </c>
      <c r="C31">
        <v>0.11842105263157894</v>
      </c>
      <c r="D31">
        <v>0.11499999999999999</v>
      </c>
      <c r="F31" s="1" t="s">
        <v>12</v>
      </c>
    </row>
    <row r="32" spans="1:19" x14ac:dyDescent="0.25">
      <c r="A32">
        <v>11</v>
      </c>
      <c r="B32">
        <v>0.11304347826086956</v>
      </c>
      <c r="C32">
        <v>9.4565217391304343E-2</v>
      </c>
      <c r="D32">
        <v>0.11891891891891893</v>
      </c>
      <c r="F32" s="1" t="s">
        <v>13</v>
      </c>
    </row>
    <row r="33" spans="1:7" x14ac:dyDescent="0.25">
      <c r="A33">
        <v>12</v>
      </c>
      <c r="B33">
        <v>0.11326530612244898</v>
      </c>
      <c r="C33">
        <v>0.10333333333333335</v>
      </c>
      <c r="D33">
        <v>0.10813953488372094</v>
      </c>
      <c r="F33" s="1" t="s">
        <v>14</v>
      </c>
    </row>
    <row r="34" spans="1:7" x14ac:dyDescent="0.25">
      <c r="A34">
        <v>13</v>
      </c>
      <c r="B34">
        <v>0.11666666666666665</v>
      </c>
      <c r="C34">
        <v>9.7115384615384617E-2</v>
      </c>
      <c r="D34">
        <v>0.13194444444444445</v>
      </c>
      <c r="F34" s="1" t="s">
        <v>15</v>
      </c>
    </row>
    <row r="35" spans="1:7" x14ac:dyDescent="0.25">
      <c r="A35">
        <v>14</v>
      </c>
      <c r="B35">
        <v>0.15434782608695652</v>
      </c>
      <c r="C35">
        <v>0.11829268292682926</v>
      </c>
      <c r="D35">
        <v>0.1236842105263158</v>
      </c>
      <c r="F35" s="1" t="s">
        <v>16</v>
      </c>
    </row>
    <row r="36" spans="1:7" x14ac:dyDescent="0.25">
      <c r="A36">
        <v>15</v>
      </c>
      <c r="B36">
        <v>0.15106382978723404</v>
      </c>
      <c r="C36">
        <v>0.1048780487804878</v>
      </c>
      <c r="D36">
        <v>0.1121951219512195</v>
      </c>
      <c r="F36" s="1" t="s">
        <v>17</v>
      </c>
    </row>
    <row r="37" spans="1:7" x14ac:dyDescent="0.25">
      <c r="A37">
        <v>16</v>
      </c>
      <c r="B37">
        <v>0.10816326530612244</v>
      </c>
      <c r="C37">
        <v>9.8780487804878039E-2</v>
      </c>
      <c r="D37">
        <v>0.12125</v>
      </c>
    </row>
    <row r="42" spans="1:7" ht="60" x14ac:dyDescent="0.25">
      <c r="C42" t="s">
        <v>54</v>
      </c>
      <c r="D42" s="25" t="s">
        <v>55</v>
      </c>
      <c r="E42" s="25" t="s">
        <v>56</v>
      </c>
      <c r="F42" s="25" t="s">
        <v>57</v>
      </c>
      <c r="G42" s="25" t="s">
        <v>56</v>
      </c>
    </row>
    <row r="43" spans="1:7" x14ac:dyDescent="0.25">
      <c r="C43">
        <v>1</v>
      </c>
      <c r="D43">
        <v>0.11</v>
      </c>
      <c r="E43">
        <v>346</v>
      </c>
      <c r="F43">
        <v>0.15</v>
      </c>
      <c r="G43">
        <v>375</v>
      </c>
    </row>
    <row r="44" spans="1:7" x14ac:dyDescent="0.25">
      <c r="C44">
        <v>2</v>
      </c>
      <c r="D44">
        <v>0.11</v>
      </c>
      <c r="E44">
        <v>304</v>
      </c>
      <c r="F44">
        <v>0.1</v>
      </c>
      <c r="G44">
        <v>365</v>
      </c>
    </row>
    <row r="45" spans="1:7" x14ac:dyDescent="0.25">
      <c r="C45">
        <v>3</v>
      </c>
      <c r="D45">
        <v>0.12</v>
      </c>
      <c r="E45">
        <v>304</v>
      </c>
      <c r="F45">
        <v>0.14000000000000001</v>
      </c>
      <c r="G45">
        <v>232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Taliaferro's</vt:lpstr>
      <vt:lpstr>Bradley Farm</vt:lpstr>
      <vt:lpstr>Signal Hill Farm</vt:lpstr>
      <vt:lpstr>Taliaferro's drying ratings</vt:lpstr>
      <vt:lpstr>Bradley Drying Ratings</vt:lpstr>
      <vt:lpstr>Perry Drying Ratings</vt:lpstr>
      <vt:lpstr>Statistics</vt:lpstr>
    </vt:vector>
  </TitlesOfParts>
  <Company>Cornell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stewart</dc:creator>
  <cp:lastModifiedBy>crystal stewart</cp:lastModifiedBy>
  <dcterms:created xsi:type="dcterms:W3CDTF">2012-09-06T14:01:28Z</dcterms:created>
  <dcterms:modified xsi:type="dcterms:W3CDTF">2012-09-26T14:02:59Z</dcterms:modified>
</cp:coreProperties>
</file>