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196" yWindow="60" windowWidth="12780" windowHeight="9252"/>
  </bookViews>
  <sheets>
    <sheet name="Pontotoc" sheetId="10" r:id="rId1"/>
    <sheet name="Pickens" sheetId="4" r:id="rId2"/>
    <sheet name="Meridian" sheetId="8" r:id="rId3"/>
    <sheet name="Goodman" sheetId="9" r:id="rId4"/>
    <sheet name="All MS Sites" sheetId="12" r:id="rId5"/>
  </sheets>
  <calcPr calcId="125725"/>
</workbook>
</file>

<file path=xl/calcChain.xml><?xml version="1.0" encoding="utf-8"?>
<calcChain xmlns="http://schemas.openxmlformats.org/spreadsheetml/2006/main">
  <c r="T38" i="12"/>
  <c r="T27"/>
  <c r="D27"/>
  <c r="E27"/>
  <c r="F27"/>
  <c r="G27"/>
  <c r="H27"/>
  <c r="I27"/>
  <c r="J27"/>
  <c r="K27"/>
  <c r="L27"/>
  <c r="M27"/>
  <c r="N27"/>
  <c r="O27"/>
  <c r="P27"/>
  <c r="Q27"/>
  <c r="R27"/>
  <c r="D28"/>
  <c r="E28"/>
  <c r="F28"/>
  <c r="G28"/>
  <c r="H28"/>
  <c r="I28"/>
  <c r="J28"/>
  <c r="K28"/>
  <c r="L28"/>
  <c r="M28"/>
  <c r="N28"/>
  <c r="O28"/>
  <c r="P28"/>
  <c r="Q28"/>
  <c r="R28"/>
  <c r="D29"/>
  <c r="E29"/>
  <c r="F29"/>
  <c r="G29"/>
  <c r="H29"/>
  <c r="I29"/>
  <c r="J29"/>
  <c r="K29"/>
  <c r="L29"/>
  <c r="M29"/>
  <c r="N29"/>
  <c r="O29"/>
  <c r="P29"/>
  <c r="Q29"/>
  <c r="R29"/>
  <c r="D30"/>
  <c r="E30"/>
  <c r="F30"/>
  <c r="G30"/>
  <c r="H30"/>
  <c r="I30"/>
  <c r="J30"/>
  <c r="K30"/>
  <c r="L30"/>
  <c r="M30"/>
  <c r="N30"/>
  <c r="O30"/>
  <c r="P30"/>
  <c r="Q30"/>
  <c r="R30"/>
  <c r="D31"/>
  <c r="E31"/>
  <c r="F31"/>
  <c r="G31"/>
  <c r="H31"/>
  <c r="I31"/>
  <c r="J31"/>
  <c r="K31"/>
  <c r="L31"/>
  <c r="M31"/>
  <c r="N31"/>
  <c r="O31"/>
  <c r="P31"/>
  <c r="Q31"/>
  <c r="R31"/>
  <c r="D32"/>
  <c r="E32"/>
  <c r="F32"/>
  <c r="G32"/>
  <c r="H32"/>
  <c r="I32"/>
  <c r="J32"/>
  <c r="K32"/>
  <c r="L32"/>
  <c r="M32"/>
  <c r="N32"/>
  <c r="O32"/>
  <c r="P32"/>
  <c r="Q32"/>
  <c r="R32"/>
  <c r="D33"/>
  <c r="E33"/>
  <c r="F33"/>
  <c r="G33"/>
  <c r="H33"/>
  <c r="I33"/>
  <c r="J33"/>
  <c r="K33"/>
  <c r="L33"/>
  <c r="M33"/>
  <c r="N33"/>
  <c r="O33"/>
  <c r="P33"/>
  <c r="Q33"/>
  <c r="R33"/>
  <c r="D34"/>
  <c r="E34"/>
  <c r="F34"/>
  <c r="G34"/>
  <c r="H34"/>
  <c r="I34"/>
  <c r="J34"/>
  <c r="K34"/>
  <c r="L34"/>
  <c r="M34"/>
  <c r="N34"/>
  <c r="O34"/>
  <c r="P34"/>
  <c r="Q34"/>
  <c r="R34"/>
  <c r="D35"/>
  <c r="E35"/>
  <c r="F35"/>
  <c r="G35"/>
  <c r="H35"/>
  <c r="I35"/>
  <c r="J35"/>
  <c r="K35"/>
  <c r="L35"/>
  <c r="M35"/>
  <c r="N35"/>
  <c r="O35"/>
  <c r="P35"/>
  <c r="Q35"/>
  <c r="R35"/>
  <c r="D36"/>
  <c r="E36"/>
  <c r="F36"/>
  <c r="G36"/>
  <c r="H36"/>
  <c r="I36"/>
  <c r="J36"/>
  <c r="K36"/>
  <c r="L36"/>
  <c r="M36"/>
  <c r="N36"/>
  <c r="O36"/>
  <c r="P36"/>
  <c r="Q36"/>
  <c r="R36"/>
  <c r="D37"/>
  <c r="E37"/>
  <c r="F37"/>
  <c r="G37"/>
  <c r="H37"/>
  <c r="I37"/>
  <c r="J37"/>
  <c r="K37"/>
  <c r="L37"/>
  <c r="M37"/>
  <c r="N37"/>
  <c r="O37"/>
  <c r="P37"/>
  <c r="Q37"/>
  <c r="R37"/>
  <c r="D38"/>
  <c r="D68" s="1"/>
  <c r="E38"/>
  <c r="E68" s="1"/>
  <c r="F38"/>
  <c r="F68" s="1"/>
  <c r="G38"/>
  <c r="G68" s="1"/>
  <c r="H38"/>
  <c r="H68" s="1"/>
  <c r="I38"/>
  <c r="I68" s="1"/>
  <c r="J38"/>
  <c r="J68" s="1"/>
  <c r="K38"/>
  <c r="K68" s="1"/>
  <c r="L38"/>
  <c r="L68" s="1"/>
  <c r="M38"/>
  <c r="M68" s="1"/>
  <c r="N38"/>
  <c r="N68" s="1"/>
  <c r="O38"/>
  <c r="O68" s="1"/>
  <c r="P38"/>
  <c r="P68" s="1"/>
  <c r="Q38"/>
  <c r="Q68" s="1"/>
  <c r="R38"/>
  <c r="R68" s="1"/>
  <c r="D39"/>
  <c r="D69" s="1"/>
  <c r="E39"/>
  <c r="E69" s="1"/>
  <c r="F39"/>
  <c r="F69" s="1"/>
  <c r="G39"/>
  <c r="G69" s="1"/>
  <c r="H39"/>
  <c r="H69" s="1"/>
  <c r="I39"/>
  <c r="I69" s="1"/>
  <c r="J39"/>
  <c r="J69" s="1"/>
  <c r="K39"/>
  <c r="K69" s="1"/>
  <c r="L39"/>
  <c r="L69" s="1"/>
  <c r="M39"/>
  <c r="M69" s="1"/>
  <c r="N39"/>
  <c r="N69" s="1"/>
  <c r="O39"/>
  <c r="O69" s="1"/>
  <c r="P39"/>
  <c r="P69" s="1"/>
  <c r="Q39"/>
  <c r="Q69" s="1"/>
  <c r="R39"/>
  <c r="R69" s="1"/>
  <c r="D40"/>
  <c r="D70" s="1"/>
  <c r="E40"/>
  <c r="E70" s="1"/>
  <c r="F40"/>
  <c r="F70" s="1"/>
  <c r="G40"/>
  <c r="G70" s="1"/>
  <c r="H40"/>
  <c r="H70" s="1"/>
  <c r="I40"/>
  <c r="I70" s="1"/>
  <c r="J40"/>
  <c r="J70" s="1"/>
  <c r="K40"/>
  <c r="K70" s="1"/>
  <c r="L40"/>
  <c r="L70" s="1"/>
  <c r="M40"/>
  <c r="M70" s="1"/>
  <c r="N40"/>
  <c r="N70" s="1"/>
  <c r="O40"/>
  <c r="O70" s="1"/>
  <c r="P40"/>
  <c r="P70" s="1"/>
  <c r="Q40"/>
  <c r="Q70" s="1"/>
  <c r="R40"/>
  <c r="R70" s="1"/>
  <c r="D41"/>
  <c r="D71" s="1"/>
  <c r="E41"/>
  <c r="E71" s="1"/>
  <c r="F41"/>
  <c r="F71" s="1"/>
  <c r="G41"/>
  <c r="G71" s="1"/>
  <c r="H41"/>
  <c r="H71" s="1"/>
  <c r="I41"/>
  <c r="I71" s="1"/>
  <c r="J41"/>
  <c r="J71" s="1"/>
  <c r="K41"/>
  <c r="K71" s="1"/>
  <c r="L41"/>
  <c r="L71" s="1"/>
  <c r="M41"/>
  <c r="M71" s="1"/>
  <c r="N41"/>
  <c r="N71" s="1"/>
  <c r="O41"/>
  <c r="O71" s="1"/>
  <c r="P41"/>
  <c r="P71" s="1"/>
  <c r="Q41"/>
  <c r="Q71" s="1"/>
  <c r="R41"/>
  <c r="R71" s="1"/>
  <c r="D42"/>
  <c r="D72" s="1"/>
  <c r="E42"/>
  <c r="E72" s="1"/>
  <c r="F42"/>
  <c r="F72" s="1"/>
  <c r="G42"/>
  <c r="G72" s="1"/>
  <c r="H42"/>
  <c r="H72" s="1"/>
  <c r="I42"/>
  <c r="I72" s="1"/>
  <c r="J42"/>
  <c r="J72" s="1"/>
  <c r="K42"/>
  <c r="K72" s="1"/>
  <c r="L42"/>
  <c r="L72" s="1"/>
  <c r="M42"/>
  <c r="M72" s="1"/>
  <c r="N42"/>
  <c r="N72" s="1"/>
  <c r="O42"/>
  <c r="O72" s="1"/>
  <c r="P42"/>
  <c r="P72" s="1"/>
  <c r="Q42"/>
  <c r="Q72" s="1"/>
  <c r="R42"/>
  <c r="R72" s="1"/>
  <c r="D43"/>
  <c r="D73" s="1"/>
  <c r="E43"/>
  <c r="E73" s="1"/>
  <c r="F43"/>
  <c r="F73" s="1"/>
  <c r="G43"/>
  <c r="G73" s="1"/>
  <c r="H43"/>
  <c r="H73" s="1"/>
  <c r="I43"/>
  <c r="I73" s="1"/>
  <c r="J43"/>
  <c r="J73" s="1"/>
  <c r="K43"/>
  <c r="K73" s="1"/>
  <c r="L43"/>
  <c r="L73" s="1"/>
  <c r="M43"/>
  <c r="M73" s="1"/>
  <c r="N43"/>
  <c r="N73" s="1"/>
  <c r="O43"/>
  <c r="O73" s="1"/>
  <c r="P43"/>
  <c r="P73" s="1"/>
  <c r="Q43"/>
  <c r="Q73" s="1"/>
  <c r="R43"/>
  <c r="R73" s="1"/>
  <c r="D44"/>
  <c r="D74" s="1"/>
  <c r="E44"/>
  <c r="E74" s="1"/>
  <c r="F44"/>
  <c r="F74" s="1"/>
  <c r="G44"/>
  <c r="G74" s="1"/>
  <c r="H44"/>
  <c r="H74" s="1"/>
  <c r="I44"/>
  <c r="I74" s="1"/>
  <c r="J44"/>
  <c r="J74" s="1"/>
  <c r="K44"/>
  <c r="K74" s="1"/>
  <c r="L44"/>
  <c r="L74" s="1"/>
  <c r="M44"/>
  <c r="M74" s="1"/>
  <c r="N44"/>
  <c r="N74" s="1"/>
  <c r="O44"/>
  <c r="O74" s="1"/>
  <c r="P44"/>
  <c r="P74" s="1"/>
  <c r="Q44"/>
  <c r="Q74" s="1"/>
  <c r="R44"/>
  <c r="R74" s="1"/>
  <c r="D45"/>
  <c r="D75" s="1"/>
  <c r="E45"/>
  <c r="E75" s="1"/>
  <c r="F45"/>
  <c r="F75" s="1"/>
  <c r="G45"/>
  <c r="G75" s="1"/>
  <c r="H45"/>
  <c r="H75" s="1"/>
  <c r="I45"/>
  <c r="I75" s="1"/>
  <c r="J45"/>
  <c r="J75" s="1"/>
  <c r="K45"/>
  <c r="K75" s="1"/>
  <c r="L45"/>
  <c r="L75" s="1"/>
  <c r="M45"/>
  <c r="M75" s="1"/>
  <c r="N45"/>
  <c r="N75" s="1"/>
  <c r="O45"/>
  <c r="O75" s="1"/>
  <c r="P45"/>
  <c r="P75" s="1"/>
  <c r="Q45"/>
  <c r="Q75" s="1"/>
  <c r="R45"/>
  <c r="R75" s="1"/>
  <c r="D46"/>
  <c r="D76" s="1"/>
  <c r="E46"/>
  <c r="E76" s="1"/>
  <c r="F46"/>
  <c r="F76" s="1"/>
  <c r="G46"/>
  <c r="G76" s="1"/>
  <c r="H46"/>
  <c r="H76" s="1"/>
  <c r="I46"/>
  <c r="I76" s="1"/>
  <c r="J46"/>
  <c r="J76" s="1"/>
  <c r="K46"/>
  <c r="K76" s="1"/>
  <c r="L46"/>
  <c r="L76" s="1"/>
  <c r="M46"/>
  <c r="M76" s="1"/>
  <c r="N46"/>
  <c r="N76" s="1"/>
  <c r="O46"/>
  <c r="O76" s="1"/>
  <c r="P46"/>
  <c r="P76" s="1"/>
  <c r="Q46"/>
  <c r="Q76" s="1"/>
  <c r="R46"/>
  <c r="R76" s="1"/>
  <c r="D47"/>
  <c r="D77" s="1"/>
  <c r="E47"/>
  <c r="E77" s="1"/>
  <c r="F47"/>
  <c r="F77" s="1"/>
  <c r="G47"/>
  <c r="G77" s="1"/>
  <c r="H47"/>
  <c r="H77" s="1"/>
  <c r="I47"/>
  <c r="I77" s="1"/>
  <c r="J47"/>
  <c r="J77" s="1"/>
  <c r="K47"/>
  <c r="K77" s="1"/>
  <c r="L47"/>
  <c r="L77" s="1"/>
  <c r="M47"/>
  <c r="M77" s="1"/>
  <c r="N47"/>
  <c r="N77" s="1"/>
  <c r="O47"/>
  <c r="O77" s="1"/>
  <c r="P47"/>
  <c r="P77" s="1"/>
  <c r="Q47"/>
  <c r="Q77" s="1"/>
  <c r="R47"/>
  <c r="R77" s="1"/>
  <c r="D48"/>
  <c r="F48"/>
  <c r="G48"/>
  <c r="H48"/>
  <c r="I48"/>
  <c r="J48"/>
  <c r="K48"/>
  <c r="L48"/>
  <c r="M48"/>
  <c r="N48"/>
  <c r="P48"/>
  <c r="R48"/>
  <c r="C39"/>
  <c r="C40"/>
  <c r="C70" s="1"/>
  <c r="C41"/>
  <c r="C42"/>
  <c r="C72" s="1"/>
  <c r="C43"/>
  <c r="C73" s="1"/>
  <c r="C44"/>
  <c r="C45"/>
  <c r="C46"/>
  <c r="C47"/>
  <c r="C38"/>
  <c r="C28"/>
  <c r="C27"/>
  <c r="C36"/>
  <c r="C35"/>
  <c r="C34"/>
  <c r="C33"/>
  <c r="C32"/>
  <c r="C31"/>
  <c r="C30"/>
  <c r="C29"/>
  <c r="C37" s="1"/>
  <c r="T14"/>
  <c r="T3"/>
  <c r="D14"/>
  <c r="E14"/>
  <c r="F14"/>
  <c r="G14"/>
  <c r="H14"/>
  <c r="I14"/>
  <c r="J14"/>
  <c r="K14"/>
  <c r="L14"/>
  <c r="M14"/>
  <c r="N14"/>
  <c r="O14"/>
  <c r="P14"/>
  <c r="Q14"/>
  <c r="R14"/>
  <c r="D15"/>
  <c r="E15"/>
  <c r="F15"/>
  <c r="G15"/>
  <c r="H15"/>
  <c r="I15"/>
  <c r="J15"/>
  <c r="K15"/>
  <c r="L15"/>
  <c r="M15"/>
  <c r="N15"/>
  <c r="O15"/>
  <c r="P15"/>
  <c r="Q15"/>
  <c r="R15"/>
  <c r="D16"/>
  <c r="D58" s="1"/>
  <c r="E16"/>
  <c r="E58" s="1"/>
  <c r="F16"/>
  <c r="F58" s="1"/>
  <c r="G16"/>
  <c r="G58" s="1"/>
  <c r="H16"/>
  <c r="H58" s="1"/>
  <c r="I16"/>
  <c r="I58" s="1"/>
  <c r="J16"/>
  <c r="J58" s="1"/>
  <c r="K16"/>
  <c r="K58" s="1"/>
  <c r="L16"/>
  <c r="L58" s="1"/>
  <c r="M16"/>
  <c r="M58" s="1"/>
  <c r="N16"/>
  <c r="N58" s="1"/>
  <c r="O16"/>
  <c r="O58" s="1"/>
  <c r="P16"/>
  <c r="P58" s="1"/>
  <c r="Q16"/>
  <c r="Q58" s="1"/>
  <c r="R16"/>
  <c r="R58" s="1"/>
  <c r="D17"/>
  <c r="E17"/>
  <c r="F17"/>
  <c r="G17"/>
  <c r="H17"/>
  <c r="I17"/>
  <c r="J17"/>
  <c r="K17"/>
  <c r="L17"/>
  <c r="M17"/>
  <c r="N17"/>
  <c r="O17"/>
  <c r="P17"/>
  <c r="Q17"/>
  <c r="R17"/>
  <c r="D18"/>
  <c r="D60" s="1"/>
  <c r="E18"/>
  <c r="E60" s="1"/>
  <c r="F18"/>
  <c r="F60" s="1"/>
  <c r="G18"/>
  <c r="G60" s="1"/>
  <c r="H18"/>
  <c r="H60" s="1"/>
  <c r="I18"/>
  <c r="I60" s="1"/>
  <c r="J18"/>
  <c r="J60" s="1"/>
  <c r="K18"/>
  <c r="K60" s="1"/>
  <c r="L18"/>
  <c r="L60" s="1"/>
  <c r="M18"/>
  <c r="M60" s="1"/>
  <c r="N18"/>
  <c r="N60" s="1"/>
  <c r="O18"/>
  <c r="O60" s="1"/>
  <c r="P18"/>
  <c r="P60" s="1"/>
  <c r="Q18"/>
  <c r="Q60" s="1"/>
  <c r="R18"/>
  <c r="R60" s="1"/>
  <c r="D19"/>
  <c r="D61" s="1"/>
  <c r="E19"/>
  <c r="E61" s="1"/>
  <c r="F19"/>
  <c r="F61" s="1"/>
  <c r="G19"/>
  <c r="G61" s="1"/>
  <c r="H19"/>
  <c r="H61" s="1"/>
  <c r="I19"/>
  <c r="I61" s="1"/>
  <c r="J19"/>
  <c r="J61" s="1"/>
  <c r="K19"/>
  <c r="K61" s="1"/>
  <c r="L19"/>
  <c r="L61" s="1"/>
  <c r="M19"/>
  <c r="M61" s="1"/>
  <c r="N19"/>
  <c r="N61" s="1"/>
  <c r="O19"/>
  <c r="O61" s="1"/>
  <c r="P19"/>
  <c r="P61" s="1"/>
  <c r="Q19"/>
  <c r="Q61" s="1"/>
  <c r="R19"/>
  <c r="R61" s="1"/>
  <c r="D20"/>
  <c r="E20"/>
  <c r="F20"/>
  <c r="G20"/>
  <c r="H20"/>
  <c r="I20"/>
  <c r="J20"/>
  <c r="K20"/>
  <c r="L20"/>
  <c r="M20"/>
  <c r="N20"/>
  <c r="N62" s="1"/>
  <c r="O20"/>
  <c r="P20"/>
  <c r="Q20"/>
  <c r="R20"/>
  <c r="D21"/>
  <c r="E21"/>
  <c r="F21"/>
  <c r="G21"/>
  <c r="H21"/>
  <c r="I21"/>
  <c r="J21"/>
  <c r="K21"/>
  <c r="L21"/>
  <c r="M21"/>
  <c r="N21"/>
  <c r="O21"/>
  <c r="P21"/>
  <c r="Q21"/>
  <c r="R21"/>
  <c r="D22"/>
  <c r="E22"/>
  <c r="F22"/>
  <c r="G22"/>
  <c r="H22"/>
  <c r="I22"/>
  <c r="J22"/>
  <c r="K22"/>
  <c r="L22"/>
  <c r="M22"/>
  <c r="N22"/>
  <c r="O22"/>
  <c r="P22"/>
  <c r="Q22"/>
  <c r="R22"/>
  <c r="D23"/>
  <c r="E23"/>
  <c r="F23"/>
  <c r="G23"/>
  <c r="H23"/>
  <c r="I23"/>
  <c r="J23"/>
  <c r="K23"/>
  <c r="L23"/>
  <c r="M23"/>
  <c r="N23"/>
  <c r="O23"/>
  <c r="P23"/>
  <c r="Q23"/>
  <c r="R23"/>
  <c r="R4"/>
  <c r="D4"/>
  <c r="E4"/>
  <c r="F4"/>
  <c r="G4"/>
  <c r="H4"/>
  <c r="I4"/>
  <c r="J4"/>
  <c r="K4"/>
  <c r="L4"/>
  <c r="M4"/>
  <c r="N4"/>
  <c r="O4"/>
  <c r="P4"/>
  <c r="Q4"/>
  <c r="C4"/>
  <c r="D3"/>
  <c r="E3"/>
  <c r="F3"/>
  <c r="G3"/>
  <c r="H3"/>
  <c r="I3"/>
  <c r="J3"/>
  <c r="K3"/>
  <c r="L3"/>
  <c r="M3"/>
  <c r="N3"/>
  <c r="O3"/>
  <c r="P3"/>
  <c r="Q3"/>
  <c r="R3"/>
  <c r="D5"/>
  <c r="E5"/>
  <c r="F5"/>
  <c r="G5"/>
  <c r="H5"/>
  <c r="I5"/>
  <c r="J5"/>
  <c r="K5"/>
  <c r="L5"/>
  <c r="M5"/>
  <c r="N5"/>
  <c r="O5"/>
  <c r="P5"/>
  <c r="Q5"/>
  <c r="R5"/>
  <c r="D6"/>
  <c r="E6"/>
  <c r="F6"/>
  <c r="G6"/>
  <c r="H6"/>
  <c r="I6"/>
  <c r="J6"/>
  <c r="K6"/>
  <c r="L6"/>
  <c r="M6"/>
  <c r="N6"/>
  <c r="O6"/>
  <c r="P6"/>
  <c r="Q6"/>
  <c r="R6"/>
  <c r="D7"/>
  <c r="E7"/>
  <c r="F7"/>
  <c r="G7"/>
  <c r="H7"/>
  <c r="I7"/>
  <c r="J7"/>
  <c r="K7"/>
  <c r="L7"/>
  <c r="M7"/>
  <c r="N7"/>
  <c r="O7"/>
  <c r="P7"/>
  <c r="Q7"/>
  <c r="R7"/>
  <c r="D8"/>
  <c r="E8"/>
  <c r="F8"/>
  <c r="G8"/>
  <c r="H8"/>
  <c r="I8"/>
  <c r="J8"/>
  <c r="K8"/>
  <c r="L8"/>
  <c r="M8"/>
  <c r="N8"/>
  <c r="O8"/>
  <c r="P8"/>
  <c r="Q8"/>
  <c r="R8"/>
  <c r="D9"/>
  <c r="E9"/>
  <c r="F9"/>
  <c r="G9"/>
  <c r="H9"/>
  <c r="I9"/>
  <c r="J9"/>
  <c r="K9"/>
  <c r="L9"/>
  <c r="M9"/>
  <c r="N9"/>
  <c r="O9"/>
  <c r="P9"/>
  <c r="Q9"/>
  <c r="R9"/>
  <c r="D10"/>
  <c r="E10"/>
  <c r="F10"/>
  <c r="G10"/>
  <c r="H10"/>
  <c r="I10"/>
  <c r="J10"/>
  <c r="K10"/>
  <c r="L10"/>
  <c r="M10"/>
  <c r="N10"/>
  <c r="O10"/>
  <c r="P10"/>
  <c r="Q10"/>
  <c r="R10"/>
  <c r="D11"/>
  <c r="E11"/>
  <c r="F11"/>
  <c r="G11"/>
  <c r="H11"/>
  <c r="I11"/>
  <c r="J11"/>
  <c r="K11"/>
  <c r="L11"/>
  <c r="M11"/>
  <c r="N11"/>
  <c r="O11"/>
  <c r="P11"/>
  <c r="Q11"/>
  <c r="R11"/>
  <c r="D12"/>
  <c r="E12"/>
  <c r="F12"/>
  <c r="G12"/>
  <c r="H12"/>
  <c r="I12"/>
  <c r="J12"/>
  <c r="K12"/>
  <c r="L12"/>
  <c r="M12"/>
  <c r="N12"/>
  <c r="O12"/>
  <c r="P12"/>
  <c r="Q12"/>
  <c r="R12"/>
  <c r="C23"/>
  <c r="C22"/>
  <c r="C21"/>
  <c r="C20"/>
  <c r="C19"/>
  <c r="C61" s="1"/>
  <c r="C18"/>
  <c r="C60" s="1"/>
  <c r="C17"/>
  <c r="C16"/>
  <c r="C58" s="1"/>
  <c r="C15"/>
  <c r="C57" s="1"/>
  <c r="C14"/>
  <c r="C12"/>
  <c r="C11"/>
  <c r="C10"/>
  <c r="C9"/>
  <c r="C8"/>
  <c r="C7"/>
  <c r="C6"/>
  <c r="C5"/>
  <c r="C13" s="1"/>
  <c r="C3"/>
  <c r="S38"/>
  <c r="S27"/>
  <c r="S15"/>
  <c r="S14"/>
  <c r="S4"/>
  <c r="S3"/>
  <c r="Q48" l="1"/>
  <c r="O48"/>
  <c r="E48"/>
  <c r="C56"/>
  <c r="R13"/>
  <c r="Q13"/>
  <c r="P13"/>
  <c r="O13"/>
  <c r="N13"/>
  <c r="M13"/>
  <c r="L13"/>
  <c r="K13"/>
  <c r="J13"/>
  <c r="I13"/>
  <c r="H13"/>
  <c r="G13"/>
  <c r="F13"/>
  <c r="E13"/>
  <c r="D13"/>
  <c r="R56"/>
  <c r="Q56"/>
  <c r="P56"/>
  <c r="O56"/>
  <c r="N56"/>
  <c r="M56"/>
  <c r="L56"/>
  <c r="K56"/>
  <c r="J56"/>
  <c r="I56"/>
  <c r="H56"/>
  <c r="G56"/>
  <c r="F56"/>
  <c r="E56"/>
  <c r="D56"/>
  <c r="C77"/>
  <c r="C76"/>
  <c r="C75"/>
  <c r="C59"/>
  <c r="C62"/>
  <c r="C63"/>
  <c r="C64"/>
  <c r="C65"/>
  <c r="R65"/>
  <c r="Q65"/>
  <c r="P65"/>
  <c r="O65"/>
  <c r="N65"/>
  <c r="M65"/>
  <c r="L65"/>
  <c r="K65"/>
  <c r="J65"/>
  <c r="I65"/>
  <c r="H65"/>
  <c r="G65"/>
  <c r="F65"/>
  <c r="E65"/>
  <c r="D65"/>
  <c r="R64"/>
  <c r="Q64"/>
  <c r="P64"/>
  <c r="O64"/>
  <c r="N64"/>
  <c r="M64"/>
  <c r="L64"/>
  <c r="K64"/>
  <c r="J64"/>
  <c r="I64"/>
  <c r="H64"/>
  <c r="G64"/>
  <c r="F64"/>
  <c r="E64"/>
  <c r="D64"/>
  <c r="R63"/>
  <c r="Q63"/>
  <c r="P63"/>
  <c r="O63"/>
  <c r="N63"/>
  <c r="M63"/>
  <c r="L63"/>
  <c r="K63"/>
  <c r="J63"/>
  <c r="I63"/>
  <c r="H63"/>
  <c r="G63"/>
  <c r="F63"/>
  <c r="E63"/>
  <c r="D63"/>
  <c r="R62"/>
  <c r="Q62"/>
  <c r="P62"/>
  <c r="O62"/>
  <c r="M62"/>
  <c r="L62"/>
  <c r="K62"/>
  <c r="J62"/>
  <c r="I62"/>
  <c r="H62"/>
  <c r="G62"/>
  <c r="F62"/>
  <c r="E62"/>
  <c r="D62"/>
  <c r="R59"/>
  <c r="Q59"/>
  <c r="P59"/>
  <c r="O59"/>
  <c r="N59"/>
  <c r="M59"/>
  <c r="L59"/>
  <c r="K59"/>
  <c r="J59"/>
  <c r="I59"/>
  <c r="H59"/>
  <c r="G59"/>
  <c r="F59"/>
  <c r="E59"/>
  <c r="D59"/>
  <c r="R57"/>
  <c r="Q57"/>
  <c r="P57"/>
  <c r="O57"/>
  <c r="N57"/>
  <c r="M57"/>
  <c r="L57"/>
  <c r="K57"/>
  <c r="J57"/>
  <c r="I57"/>
  <c r="H57"/>
  <c r="G57"/>
  <c r="F57"/>
  <c r="E57"/>
  <c r="D57"/>
  <c r="S28"/>
  <c r="C68"/>
  <c r="C74"/>
  <c r="C71"/>
  <c r="C69"/>
  <c r="C48"/>
  <c r="S39"/>
  <c r="AF142" i="9"/>
  <c r="AF141"/>
  <c r="O130"/>
  <c r="P130"/>
  <c r="Q130"/>
  <c r="R130"/>
  <c r="S130"/>
  <c r="T130"/>
  <c r="U130"/>
  <c r="V130"/>
  <c r="W130"/>
  <c r="X130"/>
  <c r="Y130"/>
  <c r="Z130"/>
  <c r="AA130"/>
  <c r="AB130"/>
  <c r="AC130"/>
  <c r="O131"/>
  <c r="P131"/>
  <c r="Q131"/>
  <c r="R131"/>
  <c r="S131"/>
  <c r="T131"/>
  <c r="U131"/>
  <c r="V131"/>
  <c r="W131"/>
  <c r="X131"/>
  <c r="Y131"/>
  <c r="Z131"/>
  <c r="AA131"/>
  <c r="AB131"/>
  <c r="AC131"/>
  <c r="O132"/>
  <c r="P132"/>
  <c r="Q132"/>
  <c r="R132"/>
  <c r="S132"/>
  <c r="T132"/>
  <c r="U132"/>
  <c r="V132"/>
  <c r="W132"/>
  <c r="X132"/>
  <c r="Y132"/>
  <c r="Z132"/>
  <c r="AA132"/>
  <c r="AB132"/>
  <c r="AC132"/>
  <c r="O133"/>
  <c r="P133"/>
  <c r="Q133"/>
  <c r="R133"/>
  <c r="S133"/>
  <c r="T133"/>
  <c r="U133"/>
  <c r="V133"/>
  <c r="W133"/>
  <c r="X133"/>
  <c r="Y133"/>
  <c r="Z133"/>
  <c r="AA133"/>
  <c r="AB133"/>
  <c r="AC133"/>
  <c r="O134"/>
  <c r="P134"/>
  <c r="Q134"/>
  <c r="R134"/>
  <c r="S134"/>
  <c r="T134"/>
  <c r="U134"/>
  <c r="V134"/>
  <c r="W134"/>
  <c r="X134"/>
  <c r="Y134"/>
  <c r="Z134"/>
  <c r="AA134"/>
  <c r="AB134"/>
  <c r="AC134"/>
  <c r="O135"/>
  <c r="P135"/>
  <c r="Q135"/>
  <c r="R135"/>
  <c r="S135"/>
  <c r="T135"/>
  <c r="U135"/>
  <c r="V135"/>
  <c r="W135"/>
  <c r="X135"/>
  <c r="Y135"/>
  <c r="Z135"/>
  <c r="AA135"/>
  <c r="AB135"/>
  <c r="AC135"/>
  <c r="O136"/>
  <c r="P136"/>
  <c r="Q136"/>
  <c r="R136"/>
  <c r="S136"/>
  <c r="T136"/>
  <c r="U136"/>
  <c r="V136"/>
  <c r="W136"/>
  <c r="X136"/>
  <c r="Y136"/>
  <c r="Z136"/>
  <c r="AA136"/>
  <c r="AB136"/>
  <c r="AC136"/>
  <c r="O137"/>
  <c r="P137"/>
  <c r="Q137"/>
  <c r="R137"/>
  <c r="S137"/>
  <c r="T137"/>
  <c r="U137"/>
  <c r="V137"/>
  <c r="W137"/>
  <c r="X137"/>
  <c r="Y137"/>
  <c r="Z137"/>
  <c r="AA137"/>
  <c r="AB137"/>
  <c r="AC137"/>
  <c r="O138"/>
  <c r="P138"/>
  <c r="Q138"/>
  <c r="R138"/>
  <c r="S138"/>
  <c r="T138"/>
  <c r="U138"/>
  <c r="V138"/>
  <c r="W138"/>
  <c r="X138"/>
  <c r="Y138"/>
  <c r="Z138"/>
  <c r="AA138"/>
  <c r="AB138"/>
  <c r="AC138"/>
  <c r="O139"/>
  <c r="P139"/>
  <c r="Q139"/>
  <c r="R139"/>
  <c r="S139"/>
  <c r="T139"/>
  <c r="U139"/>
  <c r="V139"/>
  <c r="W139"/>
  <c r="X139"/>
  <c r="Y139"/>
  <c r="Z139"/>
  <c r="AA139"/>
  <c r="AB139"/>
  <c r="AC139"/>
  <c r="N139"/>
  <c r="N138"/>
  <c r="N132"/>
  <c r="N133"/>
  <c r="N134"/>
  <c r="N135"/>
  <c r="N136"/>
  <c r="N137"/>
  <c r="N131"/>
  <c r="N130"/>
  <c r="AF131"/>
  <c r="AF130"/>
  <c r="E129"/>
  <c r="AC55"/>
  <c r="AC54"/>
  <c r="AC44"/>
  <c r="AC43"/>
  <c r="O111" i="8"/>
  <c r="P111"/>
  <c r="Q111"/>
  <c r="R111"/>
  <c r="S111"/>
  <c r="T111"/>
  <c r="U111"/>
  <c r="V111"/>
  <c r="W111"/>
  <c r="X111"/>
  <c r="Y111"/>
  <c r="Z111"/>
  <c r="AA111"/>
  <c r="AB111"/>
  <c r="AC111"/>
  <c r="O112"/>
  <c r="P112"/>
  <c r="Q112"/>
  <c r="R112"/>
  <c r="S112"/>
  <c r="T112"/>
  <c r="U112"/>
  <c r="V112"/>
  <c r="W112"/>
  <c r="X112"/>
  <c r="Y112"/>
  <c r="Z112"/>
  <c r="AA112"/>
  <c r="AB112"/>
  <c r="AC112"/>
  <c r="O113"/>
  <c r="P113"/>
  <c r="Q113"/>
  <c r="R113"/>
  <c r="S113"/>
  <c r="T113"/>
  <c r="U113"/>
  <c r="V113"/>
  <c r="W113"/>
  <c r="X113"/>
  <c r="Y113"/>
  <c r="Z113"/>
  <c r="AA113"/>
  <c r="AB113"/>
  <c r="AC113"/>
  <c r="O114"/>
  <c r="P114"/>
  <c r="Q114"/>
  <c r="R114"/>
  <c r="S114"/>
  <c r="T114"/>
  <c r="U114"/>
  <c r="V114"/>
  <c r="W114"/>
  <c r="X114"/>
  <c r="Y114"/>
  <c r="Z114"/>
  <c r="AA114"/>
  <c r="AB114"/>
  <c r="AC114"/>
  <c r="O115"/>
  <c r="P115"/>
  <c r="Q115"/>
  <c r="R115"/>
  <c r="S115"/>
  <c r="T115"/>
  <c r="U115"/>
  <c r="V115"/>
  <c r="W115"/>
  <c r="X115"/>
  <c r="Y115"/>
  <c r="Z115"/>
  <c r="AA115"/>
  <c r="AB115"/>
  <c r="AC115"/>
  <c r="O116"/>
  <c r="P116"/>
  <c r="Q116"/>
  <c r="R116"/>
  <c r="S116"/>
  <c r="T116"/>
  <c r="U116"/>
  <c r="V116"/>
  <c r="W116"/>
  <c r="X116"/>
  <c r="Y116"/>
  <c r="Z116"/>
  <c r="AA116"/>
  <c r="AB116"/>
  <c r="AC116"/>
  <c r="O117"/>
  <c r="P117"/>
  <c r="Q117"/>
  <c r="R117"/>
  <c r="S117"/>
  <c r="T117"/>
  <c r="U117"/>
  <c r="V117"/>
  <c r="W117"/>
  <c r="X117"/>
  <c r="Y117"/>
  <c r="Z117"/>
  <c r="AA117"/>
  <c r="AB117"/>
  <c r="AC117"/>
  <c r="O118"/>
  <c r="P118"/>
  <c r="Q118"/>
  <c r="R118"/>
  <c r="S118"/>
  <c r="T118"/>
  <c r="U118"/>
  <c r="V118"/>
  <c r="W118"/>
  <c r="X118"/>
  <c r="Y118"/>
  <c r="Z118"/>
  <c r="AA118"/>
  <c r="AB118"/>
  <c r="AC118"/>
  <c r="O119"/>
  <c r="P119"/>
  <c r="Q119"/>
  <c r="R119"/>
  <c r="S119"/>
  <c r="T119"/>
  <c r="U119"/>
  <c r="V119"/>
  <c r="W119"/>
  <c r="X119"/>
  <c r="Y119"/>
  <c r="Z119"/>
  <c r="AA119"/>
  <c r="AB119"/>
  <c r="AC119"/>
  <c r="O120"/>
  <c r="P120"/>
  <c r="Q120"/>
  <c r="R120"/>
  <c r="S120"/>
  <c r="T120"/>
  <c r="U120"/>
  <c r="V120"/>
  <c r="W120"/>
  <c r="X120"/>
  <c r="Y120"/>
  <c r="Z120"/>
  <c r="AA120"/>
  <c r="AB120"/>
  <c r="AC120"/>
  <c r="N119"/>
  <c r="AB60"/>
  <c r="AA60"/>
  <c r="Z60"/>
  <c r="Y60"/>
  <c r="X60"/>
  <c r="W60"/>
  <c r="V60"/>
  <c r="U60"/>
  <c r="T60"/>
  <c r="S60"/>
  <c r="R60"/>
  <c r="Q60"/>
  <c r="P60"/>
  <c r="O60"/>
  <c r="N60"/>
  <c r="M60"/>
  <c r="AB59"/>
  <c r="AA59"/>
  <c r="Z59"/>
  <c r="Y59"/>
  <c r="X59"/>
  <c r="W59"/>
  <c r="V59"/>
  <c r="U59"/>
  <c r="T59"/>
  <c r="S59"/>
  <c r="R59"/>
  <c r="Q59"/>
  <c r="P59"/>
  <c r="O59"/>
  <c r="N59"/>
  <c r="M59"/>
  <c r="AB58"/>
  <c r="AA58"/>
  <c r="Z58"/>
  <c r="Y58"/>
  <c r="X58"/>
  <c r="W58"/>
  <c r="V58"/>
  <c r="U58"/>
  <c r="T58"/>
  <c r="S58"/>
  <c r="R58"/>
  <c r="Q58"/>
  <c r="P58"/>
  <c r="O58"/>
  <c r="N58"/>
  <c r="M58"/>
  <c r="AB57"/>
  <c r="AA57"/>
  <c r="Z57"/>
  <c r="Y57"/>
  <c r="X57"/>
  <c r="W57"/>
  <c r="V57"/>
  <c r="U57"/>
  <c r="T57"/>
  <c r="S57"/>
  <c r="R57"/>
  <c r="Q57"/>
  <c r="P57"/>
  <c r="O57"/>
  <c r="N57"/>
  <c r="M57"/>
  <c r="AB56"/>
  <c r="AA56"/>
  <c r="Z56"/>
  <c r="Y56"/>
  <c r="X56"/>
  <c r="W56"/>
  <c r="V56"/>
  <c r="U56"/>
  <c r="T56"/>
  <c r="S56"/>
  <c r="R56"/>
  <c r="Q56"/>
  <c r="P56"/>
  <c r="O56"/>
  <c r="N56"/>
  <c r="M56"/>
  <c r="AB55"/>
  <c r="AA55"/>
  <c r="Z55"/>
  <c r="Y55"/>
  <c r="X55"/>
  <c r="W55"/>
  <c r="V55"/>
  <c r="U55"/>
  <c r="T55"/>
  <c r="S55"/>
  <c r="R55"/>
  <c r="Q55"/>
  <c r="P55"/>
  <c r="O55"/>
  <c r="N55"/>
  <c r="M55"/>
  <c r="AB54"/>
  <c r="AA54"/>
  <c r="Z54"/>
  <c r="Y54"/>
  <c r="X54"/>
  <c r="W54"/>
  <c r="V54"/>
  <c r="U54"/>
  <c r="T54"/>
  <c r="S54"/>
  <c r="R54"/>
  <c r="Q54"/>
  <c r="P54"/>
  <c r="O54"/>
  <c r="N54"/>
  <c r="M54"/>
  <c r="AB53"/>
  <c r="AA53"/>
  <c r="Z53"/>
  <c r="Y53"/>
  <c r="X53"/>
  <c r="W53"/>
  <c r="V53"/>
  <c r="U53"/>
  <c r="T53"/>
  <c r="S53"/>
  <c r="R53"/>
  <c r="Q53"/>
  <c r="P53"/>
  <c r="O53"/>
  <c r="N53"/>
  <c r="M53"/>
  <c r="AB52"/>
  <c r="AA52"/>
  <c r="Z52"/>
  <c r="Y52"/>
  <c r="X52"/>
  <c r="W52"/>
  <c r="V52"/>
  <c r="U52"/>
  <c r="T52"/>
  <c r="S52"/>
  <c r="R52"/>
  <c r="Q52"/>
  <c r="P52"/>
  <c r="O52"/>
  <c r="N52"/>
  <c r="M52"/>
  <c r="AB51"/>
  <c r="AA51"/>
  <c r="Z51"/>
  <c r="Y51"/>
  <c r="X51"/>
  <c r="W51"/>
  <c r="V51"/>
  <c r="U51"/>
  <c r="T51"/>
  <c r="S51"/>
  <c r="R51"/>
  <c r="Q51"/>
  <c r="P51"/>
  <c r="O51"/>
  <c r="N51"/>
  <c r="M51"/>
  <c r="M40"/>
  <c r="N61"/>
  <c r="O61"/>
  <c r="P61"/>
  <c r="Q61"/>
  <c r="R61"/>
  <c r="S61"/>
  <c r="T61"/>
  <c r="U61"/>
  <c r="V61"/>
  <c r="W61"/>
  <c r="X61"/>
  <c r="Y61"/>
  <c r="Z61"/>
  <c r="AA61"/>
  <c r="AB61"/>
  <c r="M61"/>
  <c r="N40"/>
  <c r="AB38"/>
  <c r="AA38"/>
  <c r="Z38"/>
  <c r="Y38"/>
  <c r="X38"/>
  <c r="W38"/>
  <c r="V38"/>
  <c r="U38"/>
  <c r="T38"/>
  <c r="S38"/>
  <c r="R38"/>
  <c r="Q38"/>
  <c r="P38"/>
  <c r="O38"/>
  <c r="N38"/>
  <c r="M38"/>
  <c r="AB36"/>
  <c r="AA36"/>
  <c r="Z36"/>
  <c r="Y36"/>
  <c r="X36"/>
  <c r="W36"/>
  <c r="V36"/>
  <c r="U36"/>
  <c r="T36"/>
  <c r="S36"/>
  <c r="R36"/>
  <c r="Q36"/>
  <c r="P36"/>
  <c r="O36"/>
  <c r="N36"/>
  <c r="M36"/>
  <c r="M25"/>
  <c r="AB49"/>
  <c r="AA49"/>
  <c r="Z49"/>
  <c r="Y49"/>
  <c r="X49"/>
  <c r="W49"/>
  <c r="V49"/>
  <c r="U49"/>
  <c r="T49"/>
  <c r="S49"/>
  <c r="R49"/>
  <c r="Q49"/>
  <c r="P49"/>
  <c r="O49"/>
  <c r="N49"/>
  <c r="M49"/>
  <c r="AB48"/>
  <c r="AA48"/>
  <c r="Z48"/>
  <c r="Y48"/>
  <c r="X48"/>
  <c r="W48"/>
  <c r="V48"/>
  <c r="U48"/>
  <c r="T48"/>
  <c r="S48"/>
  <c r="R48"/>
  <c r="Q48"/>
  <c r="P48"/>
  <c r="O48"/>
  <c r="N48"/>
  <c r="N50" s="1"/>
  <c r="M48"/>
  <c r="AB47"/>
  <c r="AA47"/>
  <c r="Z47"/>
  <c r="Y47"/>
  <c r="X47"/>
  <c r="W47"/>
  <c r="V47"/>
  <c r="U47"/>
  <c r="T47"/>
  <c r="S47"/>
  <c r="R47"/>
  <c r="Q47"/>
  <c r="P47"/>
  <c r="O47"/>
  <c r="N47"/>
  <c r="M47"/>
  <c r="AB46"/>
  <c r="AA46"/>
  <c r="Z46"/>
  <c r="Y46"/>
  <c r="X46"/>
  <c r="W46"/>
  <c r="V46"/>
  <c r="U46"/>
  <c r="T46"/>
  <c r="S46"/>
  <c r="R46"/>
  <c r="Q46"/>
  <c r="P46"/>
  <c r="O46"/>
  <c r="N46"/>
  <c r="M46"/>
  <c r="AB45"/>
  <c r="AA45"/>
  <c r="Z45"/>
  <c r="Y45"/>
  <c r="X45"/>
  <c r="W45"/>
  <c r="V45"/>
  <c r="U45"/>
  <c r="T45"/>
  <c r="S45"/>
  <c r="R45"/>
  <c r="Q45"/>
  <c r="P45"/>
  <c r="O45"/>
  <c r="N45"/>
  <c r="M45"/>
  <c r="AB44"/>
  <c r="AA44"/>
  <c r="Z44"/>
  <c r="Y44"/>
  <c r="X44"/>
  <c r="W44"/>
  <c r="V44"/>
  <c r="U44"/>
  <c r="T44"/>
  <c r="S44"/>
  <c r="R44"/>
  <c r="Q44"/>
  <c r="P44"/>
  <c r="O44"/>
  <c r="N44"/>
  <c r="M44"/>
  <c r="AB43"/>
  <c r="AA43"/>
  <c r="Z43"/>
  <c r="Y43"/>
  <c r="X43"/>
  <c r="W43"/>
  <c r="V43"/>
  <c r="U43"/>
  <c r="T43"/>
  <c r="S43"/>
  <c r="R43"/>
  <c r="Q43"/>
  <c r="P43"/>
  <c r="O43"/>
  <c r="N43"/>
  <c r="M43"/>
  <c r="AB42"/>
  <c r="AA42"/>
  <c r="Z42"/>
  <c r="Y42"/>
  <c r="X42"/>
  <c r="W42"/>
  <c r="V42"/>
  <c r="U42"/>
  <c r="T42"/>
  <c r="S42"/>
  <c r="R42"/>
  <c r="Q42"/>
  <c r="P42"/>
  <c r="O42"/>
  <c r="N42"/>
  <c r="M42"/>
  <c r="AB41"/>
  <c r="AA41"/>
  <c r="Z41"/>
  <c r="Y41"/>
  <c r="X41"/>
  <c r="W41"/>
  <c r="V41"/>
  <c r="U41"/>
  <c r="T41"/>
  <c r="S41"/>
  <c r="R41"/>
  <c r="Q41"/>
  <c r="P41"/>
  <c r="O41"/>
  <c r="N41"/>
  <c r="M41"/>
  <c r="AB40"/>
  <c r="AA40"/>
  <c r="Z40"/>
  <c r="Y40"/>
  <c r="X40"/>
  <c r="W40"/>
  <c r="V40"/>
  <c r="U40"/>
  <c r="T40"/>
  <c r="S40"/>
  <c r="R40"/>
  <c r="Q40"/>
  <c r="P40"/>
  <c r="O40"/>
  <c r="E29"/>
  <c r="AB50"/>
  <c r="O50"/>
  <c r="P50"/>
  <c r="Q50"/>
  <c r="R50"/>
  <c r="S50"/>
  <c r="T50"/>
  <c r="U50"/>
  <c r="V50"/>
  <c r="W50"/>
  <c r="X50"/>
  <c r="Y50"/>
  <c r="Z50"/>
  <c r="AA50"/>
  <c r="M50"/>
  <c r="AF122"/>
  <c r="AF111"/>
  <c r="AC41"/>
  <c r="AC40"/>
  <c r="N25"/>
  <c r="O25"/>
  <c r="P25"/>
  <c r="Q25"/>
  <c r="R25"/>
  <c r="S25"/>
  <c r="T25"/>
  <c r="U25"/>
  <c r="V25"/>
  <c r="W25"/>
  <c r="X25"/>
  <c r="Y25"/>
  <c r="Z25"/>
  <c r="AA25"/>
  <c r="AB25"/>
  <c r="AF152" i="4"/>
  <c r="AF151"/>
  <c r="O161"/>
  <c r="P161"/>
  <c r="Q161"/>
  <c r="R161"/>
  <c r="S161"/>
  <c r="T161"/>
  <c r="U161"/>
  <c r="V161"/>
  <c r="W161"/>
  <c r="X161"/>
  <c r="Y161"/>
  <c r="Z161"/>
  <c r="AA161"/>
  <c r="AB161"/>
  <c r="AC161"/>
  <c r="N161"/>
  <c r="N140"/>
  <c r="O140"/>
  <c r="P140"/>
  <c r="Q140"/>
  <c r="R140"/>
  <c r="S140"/>
  <c r="T140"/>
  <c r="U140"/>
  <c r="V140"/>
  <c r="W140"/>
  <c r="X140"/>
  <c r="Y140"/>
  <c r="Z140"/>
  <c r="AA140"/>
  <c r="AB140"/>
  <c r="AC140"/>
  <c r="O141"/>
  <c r="P141"/>
  <c r="Q141"/>
  <c r="R141"/>
  <c r="S141"/>
  <c r="T141"/>
  <c r="U141"/>
  <c r="V141"/>
  <c r="W141"/>
  <c r="X141"/>
  <c r="Y141"/>
  <c r="Z141"/>
  <c r="AA141"/>
  <c r="AB141"/>
  <c r="AC141"/>
  <c r="O142"/>
  <c r="P142"/>
  <c r="Q142"/>
  <c r="R142"/>
  <c r="S142"/>
  <c r="T142"/>
  <c r="U142"/>
  <c r="V142"/>
  <c r="W142"/>
  <c r="X142"/>
  <c r="Y142"/>
  <c r="Z142"/>
  <c r="AA142"/>
  <c r="AB142"/>
  <c r="AC142"/>
  <c r="O143"/>
  <c r="P143"/>
  <c r="Q143"/>
  <c r="R143"/>
  <c r="S143"/>
  <c r="T143"/>
  <c r="U143"/>
  <c r="V143"/>
  <c r="W143"/>
  <c r="X143"/>
  <c r="Y143"/>
  <c r="Z143"/>
  <c r="AA143"/>
  <c r="AB143"/>
  <c r="AC143"/>
  <c r="O144"/>
  <c r="P144"/>
  <c r="Q144"/>
  <c r="R144"/>
  <c r="S144"/>
  <c r="T144"/>
  <c r="U144"/>
  <c r="V144"/>
  <c r="W144"/>
  <c r="X144"/>
  <c r="Y144"/>
  <c r="Z144"/>
  <c r="AA144"/>
  <c r="AB144"/>
  <c r="AC144"/>
  <c r="O145"/>
  <c r="P145"/>
  <c r="Q145"/>
  <c r="R145"/>
  <c r="S145"/>
  <c r="T145"/>
  <c r="U145"/>
  <c r="V145"/>
  <c r="W145"/>
  <c r="X145"/>
  <c r="Y145"/>
  <c r="Z145"/>
  <c r="AA145"/>
  <c r="AB145"/>
  <c r="AC145"/>
  <c r="O146"/>
  <c r="P146"/>
  <c r="Q146"/>
  <c r="R146"/>
  <c r="S146"/>
  <c r="T146"/>
  <c r="U146"/>
  <c r="V146"/>
  <c r="W146"/>
  <c r="X146"/>
  <c r="Y146"/>
  <c r="Z146"/>
  <c r="AA146"/>
  <c r="AB146"/>
  <c r="AC146"/>
  <c r="O147"/>
  <c r="P147"/>
  <c r="Q147"/>
  <c r="R147"/>
  <c r="S147"/>
  <c r="T147"/>
  <c r="U147"/>
  <c r="V147"/>
  <c r="W147"/>
  <c r="X147"/>
  <c r="Y147"/>
  <c r="Z147"/>
  <c r="AA147"/>
  <c r="AB147"/>
  <c r="AC147"/>
  <c r="O148"/>
  <c r="P148"/>
  <c r="Q148"/>
  <c r="R148"/>
  <c r="S148"/>
  <c r="T148"/>
  <c r="U148"/>
  <c r="V148"/>
  <c r="W148"/>
  <c r="X148"/>
  <c r="Y148"/>
  <c r="Z148"/>
  <c r="AA148"/>
  <c r="AB148"/>
  <c r="AC148"/>
  <c r="O149"/>
  <c r="P149"/>
  <c r="Q149"/>
  <c r="R149"/>
  <c r="S149"/>
  <c r="T149"/>
  <c r="U149"/>
  <c r="V149"/>
  <c r="W149"/>
  <c r="X149"/>
  <c r="Y149"/>
  <c r="Z149"/>
  <c r="AA149"/>
  <c r="AB149"/>
  <c r="AC149"/>
  <c r="N148"/>
  <c r="O150"/>
  <c r="P150"/>
  <c r="Q150"/>
  <c r="R150"/>
  <c r="S150"/>
  <c r="T150"/>
  <c r="U150"/>
  <c r="V150"/>
  <c r="W150"/>
  <c r="X150"/>
  <c r="Y150"/>
  <c r="Z150"/>
  <c r="AA150"/>
  <c r="AB150"/>
  <c r="AC150"/>
  <c r="E134" i="10"/>
  <c r="E137"/>
  <c r="N154"/>
  <c r="N153"/>
  <c r="N152"/>
  <c r="N151"/>
  <c r="N150"/>
  <c r="N149"/>
  <c r="N148"/>
  <c r="N147"/>
  <c r="N146"/>
  <c r="O154"/>
  <c r="O155"/>
  <c r="N155"/>
  <c r="O145"/>
  <c r="P145"/>
  <c r="Q145"/>
  <c r="R145"/>
  <c r="S145"/>
  <c r="T145"/>
  <c r="U145"/>
  <c r="V145"/>
  <c r="W145"/>
  <c r="X145"/>
  <c r="Y145"/>
  <c r="Z145"/>
  <c r="AA145"/>
  <c r="AB145"/>
  <c r="AC145"/>
  <c r="O146"/>
  <c r="P146"/>
  <c r="Q146"/>
  <c r="R146"/>
  <c r="S146"/>
  <c r="T146"/>
  <c r="U146"/>
  <c r="V146"/>
  <c r="W146"/>
  <c r="X146"/>
  <c r="Y146"/>
  <c r="Z146"/>
  <c r="AA146"/>
  <c r="AB146"/>
  <c r="AC146"/>
  <c r="O147"/>
  <c r="P147"/>
  <c r="Q147"/>
  <c r="R147"/>
  <c r="S147"/>
  <c r="T147"/>
  <c r="U147"/>
  <c r="V147"/>
  <c r="W147"/>
  <c r="X147"/>
  <c r="Y147"/>
  <c r="Z147"/>
  <c r="AA147"/>
  <c r="AB147"/>
  <c r="AC147"/>
  <c r="O148"/>
  <c r="P148"/>
  <c r="Q148"/>
  <c r="R148"/>
  <c r="S148"/>
  <c r="T148"/>
  <c r="U148"/>
  <c r="V148"/>
  <c r="W148"/>
  <c r="X148"/>
  <c r="Y148"/>
  <c r="Z148"/>
  <c r="AA148"/>
  <c r="AB148"/>
  <c r="AC148"/>
  <c r="O149"/>
  <c r="P149"/>
  <c r="Q149"/>
  <c r="R149"/>
  <c r="S149"/>
  <c r="T149"/>
  <c r="U149"/>
  <c r="V149"/>
  <c r="W149"/>
  <c r="X149"/>
  <c r="Y149"/>
  <c r="Z149"/>
  <c r="AA149"/>
  <c r="AB149"/>
  <c r="AC149"/>
  <c r="O150"/>
  <c r="P150"/>
  <c r="Q150"/>
  <c r="R150"/>
  <c r="S150"/>
  <c r="T150"/>
  <c r="U150"/>
  <c r="V150"/>
  <c r="W150"/>
  <c r="X150"/>
  <c r="Y150"/>
  <c r="Z150"/>
  <c r="AA150"/>
  <c r="AB150"/>
  <c r="AC150"/>
  <c r="O151"/>
  <c r="P151"/>
  <c r="Q151"/>
  <c r="R151"/>
  <c r="S151"/>
  <c r="T151"/>
  <c r="U151"/>
  <c r="V151"/>
  <c r="W151"/>
  <c r="X151"/>
  <c r="Y151"/>
  <c r="Z151"/>
  <c r="AA151"/>
  <c r="AB151"/>
  <c r="AC151"/>
  <c r="O152"/>
  <c r="P152"/>
  <c r="Q152"/>
  <c r="R152"/>
  <c r="S152"/>
  <c r="T152"/>
  <c r="U152"/>
  <c r="V152"/>
  <c r="W152"/>
  <c r="X152"/>
  <c r="Y152"/>
  <c r="Z152"/>
  <c r="AA152"/>
  <c r="AB152"/>
  <c r="AC152"/>
  <c r="O153"/>
  <c r="P153"/>
  <c r="Q153"/>
  <c r="R153"/>
  <c r="S153"/>
  <c r="T153"/>
  <c r="U153"/>
  <c r="V153"/>
  <c r="W153"/>
  <c r="X153"/>
  <c r="Y153"/>
  <c r="Z153"/>
  <c r="AA153"/>
  <c r="AB153"/>
  <c r="AC153"/>
  <c r="P154"/>
  <c r="P155" s="1"/>
  <c r="Q154"/>
  <c r="Q155" s="1"/>
  <c r="R154"/>
  <c r="R155" s="1"/>
  <c r="S154"/>
  <c r="S155" s="1"/>
  <c r="T154"/>
  <c r="T155" s="1"/>
  <c r="U154"/>
  <c r="U155" s="1"/>
  <c r="V154"/>
  <c r="V155" s="1"/>
  <c r="W154"/>
  <c r="W155" s="1"/>
  <c r="X154"/>
  <c r="X155" s="1"/>
  <c r="Y154"/>
  <c r="Y155" s="1"/>
  <c r="Z154"/>
  <c r="Z155" s="1"/>
  <c r="AA154"/>
  <c r="AA155" s="1"/>
  <c r="AB154"/>
  <c r="AB155" s="1"/>
  <c r="AC154"/>
  <c r="AC155" s="1"/>
  <c r="N145"/>
  <c r="M66"/>
  <c r="N66"/>
  <c r="O66"/>
  <c r="P66"/>
  <c r="Q66"/>
  <c r="R66"/>
  <c r="S66"/>
  <c r="T66"/>
  <c r="U66"/>
  <c r="V66"/>
  <c r="W66"/>
  <c r="X66"/>
  <c r="Y66"/>
  <c r="Z66"/>
  <c r="AA66"/>
  <c r="AB66"/>
  <c r="M58"/>
  <c r="M67"/>
  <c r="AC156"/>
  <c r="O156"/>
  <c r="N156"/>
  <c r="E57"/>
  <c r="AB58"/>
  <c r="S58"/>
  <c r="R58"/>
  <c r="Q58"/>
  <c r="P58"/>
  <c r="O58"/>
  <c r="O59"/>
  <c r="N59"/>
  <c r="M59"/>
  <c r="M68"/>
  <c r="F46"/>
  <c r="L131" i="8"/>
  <c r="T69" i="10"/>
  <c r="S59"/>
  <c r="AB159" i="4"/>
  <c r="N141"/>
  <c r="Q74"/>
  <c r="M65"/>
  <c r="AB63"/>
  <c r="M63"/>
  <c r="AB62"/>
  <c r="O62"/>
  <c r="P62"/>
  <c r="Q62"/>
  <c r="R62"/>
  <c r="S62"/>
  <c r="T62"/>
  <c r="U62"/>
  <c r="V62"/>
  <c r="W62"/>
  <c r="X62"/>
  <c r="Y62"/>
  <c r="Z62"/>
  <c r="AA62"/>
  <c r="N62"/>
  <c r="M62"/>
  <c r="M57"/>
  <c r="M56"/>
  <c r="AA55"/>
  <c r="N55"/>
  <c r="M55"/>
  <c r="AB54"/>
  <c r="P54"/>
  <c r="N54"/>
  <c r="M54"/>
  <c r="S75" i="9"/>
  <c r="R75"/>
  <c r="Q75"/>
  <c r="P75"/>
  <c r="O75"/>
  <c r="M75"/>
  <c r="S73"/>
  <c r="R73"/>
  <c r="Q73"/>
  <c r="P73"/>
  <c r="O73"/>
  <c r="M73"/>
  <c r="S72"/>
  <c r="R72"/>
  <c r="Q72"/>
  <c r="P72"/>
  <c r="O72"/>
  <c r="M72"/>
  <c r="S71"/>
  <c r="R71"/>
  <c r="Q71"/>
  <c r="P71"/>
  <c r="O71"/>
  <c r="M71"/>
  <c r="S70"/>
  <c r="R70"/>
  <c r="Q70"/>
  <c r="P70"/>
  <c r="O70"/>
  <c r="M70"/>
  <c r="S69"/>
  <c r="R69"/>
  <c r="Q69"/>
  <c r="P69"/>
  <c r="O69"/>
  <c r="M69"/>
  <c r="S68"/>
  <c r="R68"/>
  <c r="Q68"/>
  <c r="P68"/>
  <c r="O68"/>
  <c r="M68"/>
  <c r="S67"/>
  <c r="R67"/>
  <c r="Q67"/>
  <c r="P67"/>
  <c r="O67"/>
  <c r="M67"/>
  <c r="S66"/>
  <c r="R66"/>
  <c r="Q66"/>
  <c r="P66"/>
  <c r="O66"/>
  <c r="M66"/>
  <c r="O160"/>
  <c r="N160"/>
  <c r="O159"/>
  <c r="N159"/>
  <c r="O158"/>
  <c r="N158"/>
  <c r="O157"/>
  <c r="N157"/>
  <c r="O156"/>
  <c r="N156"/>
  <c r="O155"/>
  <c r="N155"/>
  <c r="O154"/>
  <c r="N154"/>
  <c r="O153"/>
  <c r="N153"/>
  <c r="M81" i="10"/>
  <c r="Q90"/>
  <c r="P90"/>
  <c r="N90"/>
  <c r="M90"/>
  <c r="Q89"/>
  <c r="P89"/>
  <c r="N89"/>
  <c r="M89"/>
  <c r="Q88"/>
  <c r="P88"/>
  <c r="N88"/>
  <c r="M88"/>
  <c r="Q87"/>
  <c r="P87"/>
  <c r="N87"/>
  <c r="M87"/>
  <c r="Q85"/>
  <c r="P85"/>
  <c r="N85"/>
  <c r="M85"/>
  <c r="Q84"/>
  <c r="P84"/>
  <c r="N84"/>
  <c r="M84"/>
  <c r="Q83"/>
  <c r="P83"/>
  <c r="N83"/>
  <c r="M83"/>
  <c r="Q82"/>
  <c r="P82"/>
  <c r="N82"/>
  <c r="M82"/>
  <c r="Q81"/>
  <c r="P81"/>
  <c r="N81"/>
  <c r="O168"/>
  <c r="Q168"/>
  <c r="R168"/>
  <c r="S168"/>
  <c r="T168"/>
  <c r="U168"/>
  <c r="V168"/>
  <c r="W168"/>
  <c r="X168"/>
  <c r="Y168"/>
  <c r="Z168"/>
  <c r="AA168"/>
  <c r="AB168"/>
  <c r="AC168"/>
  <c r="O170"/>
  <c r="Q170"/>
  <c r="R170"/>
  <c r="S170"/>
  <c r="T170"/>
  <c r="U170"/>
  <c r="V170"/>
  <c r="W170"/>
  <c r="X170"/>
  <c r="Y170"/>
  <c r="Z170"/>
  <c r="AA170"/>
  <c r="AB170"/>
  <c r="AC170"/>
  <c r="O171"/>
  <c r="Q171"/>
  <c r="R171"/>
  <c r="S171"/>
  <c r="T171"/>
  <c r="U171"/>
  <c r="V171"/>
  <c r="W171"/>
  <c r="X171"/>
  <c r="Y171"/>
  <c r="Z171"/>
  <c r="AA171"/>
  <c r="AB171"/>
  <c r="AC171"/>
  <c r="O172"/>
  <c r="Q172"/>
  <c r="R172"/>
  <c r="S172"/>
  <c r="T172"/>
  <c r="U172"/>
  <c r="V172"/>
  <c r="W172"/>
  <c r="X172"/>
  <c r="Y172"/>
  <c r="Z172"/>
  <c r="AA172"/>
  <c r="AB172"/>
  <c r="AC172"/>
  <c r="O173"/>
  <c r="Q173"/>
  <c r="R173"/>
  <c r="S173"/>
  <c r="T173"/>
  <c r="U173"/>
  <c r="V173"/>
  <c r="W173"/>
  <c r="X173"/>
  <c r="Y173"/>
  <c r="Z173"/>
  <c r="AA173"/>
  <c r="AB173"/>
  <c r="AC173"/>
  <c r="O174"/>
  <c r="Q174"/>
  <c r="R174"/>
  <c r="S174"/>
  <c r="T174"/>
  <c r="U174"/>
  <c r="V174"/>
  <c r="W174"/>
  <c r="X174"/>
  <c r="Y174"/>
  <c r="Z174"/>
  <c r="AA174"/>
  <c r="AB174"/>
  <c r="AC174"/>
  <c r="O175"/>
  <c r="Q175"/>
  <c r="R175"/>
  <c r="S175"/>
  <c r="T175"/>
  <c r="U175"/>
  <c r="V175"/>
  <c r="W175"/>
  <c r="X175"/>
  <c r="Y175"/>
  <c r="Z175"/>
  <c r="AA175"/>
  <c r="AB175"/>
  <c r="AC175"/>
  <c r="N170"/>
  <c r="N171"/>
  <c r="N172"/>
  <c r="N173"/>
  <c r="N174"/>
  <c r="N175"/>
  <c r="N168"/>
  <c r="Z141"/>
  <c r="O141"/>
  <c r="P141"/>
  <c r="Q141"/>
  <c r="R141"/>
  <c r="S141"/>
  <c r="T141"/>
  <c r="U141"/>
  <c r="V141"/>
  <c r="W141"/>
  <c r="X141"/>
  <c r="Y141"/>
  <c r="AA141"/>
  <c r="AB141"/>
  <c r="AC141"/>
  <c r="N141"/>
  <c r="Z140"/>
  <c r="O140"/>
  <c r="P140"/>
  <c r="Q140"/>
  <c r="R140"/>
  <c r="S140"/>
  <c r="T140"/>
  <c r="U140"/>
  <c r="V140"/>
  <c r="W140"/>
  <c r="X140"/>
  <c r="Y140"/>
  <c r="AA140"/>
  <c r="AB140"/>
  <c r="AC140"/>
  <c r="N140"/>
  <c r="P138"/>
  <c r="Q138"/>
  <c r="R138"/>
  <c r="S138"/>
  <c r="T138"/>
  <c r="U138"/>
  <c r="V138"/>
  <c r="W138"/>
  <c r="X138"/>
  <c r="Y138"/>
  <c r="Z138"/>
  <c r="AA138"/>
  <c r="AB138"/>
  <c r="AC138"/>
  <c r="O138"/>
  <c r="N138"/>
  <c r="N137"/>
  <c r="N136"/>
  <c r="N135"/>
  <c r="AC137"/>
  <c r="T137"/>
  <c r="AB136"/>
  <c r="AC136"/>
  <c r="AC135"/>
  <c r="N139"/>
  <c r="Q137"/>
  <c r="O137"/>
  <c r="N134"/>
  <c r="AI145"/>
  <c r="AC121" i="8" l="1"/>
  <c r="AB121"/>
  <c r="AA121"/>
  <c r="Z121"/>
  <c r="Y121"/>
  <c r="X121"/>
  <c r="W121"/>
  <c r="V121"/>
  <c r="U121"/>
  <c r="T121"/>
  <c r="S121"/>
  <c r="R121"/>
  <c r="Q121"/>
  <c r="P121"/>
  <c r="O121"/>
  <c r="AF146" i="10"/>
  <c r="AD165"/>
  <c r="AC165"/>
  <c r="AC166" s="1"/>
  <c r="AB165"/>
  <c r="AB166" s="1"/>
  <c r="AA165"/>
  <c r="AA166" s="1"/>
  <c r="Z165"/>
  <c r="Z166" s="1"/>
  <c r="Y165"/>
  <c r="Y166" s="1"/>
  <c r="X165"/>
  <c r="X166" s="1"/>
  <c r="W165"/>
  <c r="W166" s="1"/>
  <c r="V165"/>
  <c r="V166" s="1"/>
  <c r="U165"/>
  <c r="U166" s="1"/>
  <c r="T165"/>
  <c r="T166" s="1"/>
  <c r="S165"/>
  <c r="S166" s="1"/>
  <c r="R165"/>
  <c r="R166" s="1"/>
  <c r="Q165"/>
  <c r="Q166" s="1"/>
  <c r="P165"/>
  <c r="O165"/>
  <c r="O166" s="1"/>
  <c r="N165"/>
  <c r="N166" s="1"/>
  <c r="L165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L164"/>
  <c r="AD163"/>
  <c r="AC163"/>
  <c r="AB163"/>
  <c r="AA163"/>
  <c r="Z163"/>
  <c r="Y163"/>
  <c r="X163"/>
  <c r="W163"/>
  <c r="V163"/>
  <c r="U163"/>
  <c r="T163"/>
  <c r="S163"/>
  <c r="R163"/>
  <c r="Q163"/>
  <c r="P163"/>
  <c r="P175" s="1"/>
  <c r="O163"/>
  <c r="N163"/>
  <c r="L163"/>
  <c r="AD162"/>
  <c r="AC162"/>
  <c r="AB162"/>
  <c r="AA162"/>
  <c r="Z162"/>
  <c r="Y162"/>
  <c r="X162"/>
  <c r="W162"/>
  <c r="V162"/>
  <c r="U162"/>
  <c r="T162"/>
  <c r="S162"/>
  <c r="R162"/>
  <c r="Q162"/>
  <c r="P162"/>
  <c r="P174" s="1"/>
  <c r="O162"/>
  <c r="N162"/>
  <c r="L162"/>
  <c r="AD161"/>
  <c r="AC161"/>
  <c r="AB161"/>
  <c r="AA161"/>
  <c r="Z161"/>
  <c r="Y161"/>
  <c r="X161"/>
  <c r="W161"/>
  <c r="V161"/>
  <c r="U161"/>
  <c r="T161"/>
  <c r="S161"/>
  <c r="R161"/>
  <c r="Q161"/>
  <c r="P161"/>
  <c r="P173" s="1"/>
  <c r="O161"/>
  <c r="N161"/>
  <c r="AI150" s="1"/>
  <c r="L161"/>
  <c r="AD160"/>
  <c r="AC160"/>
  <c r="AB160"/>
  <c r="AA160"/>
  <c r="Z160"/>
  <c r="Y160"/>
  <c r="X160"/>
  <c r="W160"/>
  <c r="V160"/>
  <c r="U160"/>
  <c r="T160"/>
  <c r="S160"/>
  <c r="R160"/>
  <c r="Q160"/>
  <c r="P160"/>
  <c r="P172" s="1"/>
  <c r="O160"/>
  <c r="N160"/>
  <c r="AI149" s="1"/>
  <c r="L160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L159"/>
  <c r="AD158"/>
  <c r="AC158"/>
  <c r="AB158"/>
  <c r="AA158"/>
  <c r="Z158"/>
  <c r="Y158"/>
  <c r="X158"/>
  <c r="W158"/>
  <c r="V158"/>
  <c r="U158"/>
  <c r="T158"/>
  <c r="S158"/>
  <c r="R158"/>
  <c r="Q158"/>
  <c r="P158"/>
  <c r="P170" s="1"/>
  <c r="O158"/>
  <c r="N158"/>
  <c r="L158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L157"/>
  <c r="AD156"/>
  <c r="AB156"/>
  <c r="AA156"/>
  <c r="Z156"/>
  <c r="Y156"/>
  <c r="X156"/>
  <c r="W156"/>
  <c r="V156"/>
  <c r="U156"/>
  <c r="T156"/>
  <c r="S156"/>
  <c r="R156"/>
  <c r="Q156"/>
  <c r="P156"/>
  <c r="L156"/>
  <c r="AD154"/>
  <c r="L154"/>
  <c r="AD153"/>
  <c r="AC176"/>
  <c r="AB176"/>
  <c r="AA176"/>
  <c r="Z176"/>
  <c r="Y176"/>
  <c r="X176"/>
  <c r="W176"/>
  <c r="V176"/>
  <c r="U176"/>
  <c r="T176"/>
  <c r="S176"/>
  <c r="R176"/>
  <c r="Q176"/>
  <c r="P176"/>
  <c r="O176"/>
  <c r="L153"/>
  <c r="AD152"/>
  <c r="L152"/>
  <c r="AY151"/>
  <c r="AX151"/>
  <c r="AW151"/>
  <c r="AV151"/>
  <c r="AU151"/>
  <c r="AT151"/>
  <c r="AS151"/>
  <c r="AR151"/>
  <c r="AQ151"/>
  <c r="AP151"/>
  <c r="AO151"/>
  <c r="AN151"/>
  <c r="AM151"/>
  <c r="AL151"/>
  <c r="AK151"/>
  <c r="AJ151"/>
  <c r="AI151"/>
  <c r="AD151"/>
  <c r="L151"/>
  <c r="AD150"/>
  <c r="AY150"/>
  <c r="AX150"/>
  <c r="AW150"/>
  <c r="AV150"/>
  <c r="AU150"/>
  <c r="AT150"/>
  <c r="AS150"/>
  <c r="AR150"/>
  <c r="AQ150"/>
  <c r="AP150"/>
  <c r="AO150"/>
  <c r="AN150"/>
  <c r="AM150"/>
  <c r="AL150"/>
  <c r="AK150"/>
  <c r="AJ150"/>
  <c r="L150"/>
  <c r="AY149"/>
  <c r="AD149"/>
  <c r="AX149"/>
  <c r="AW149"/>
  <c r="AV149"/>
  <c r="AU149"/>
  <c r="AT149"/>
  <c r="AS149"/>
  <c r="AR149"/>
  <c r="AQ149"/>
  <c r="AP149"/>
  <c r="AO149"/>
  <c r="AN149"/>
  <c r="AM149"/>
  <c r="AL149"/>
  <c r="AK149"/>
  <c r="AJ149"/>
  <c r="L149"/>
  <c r="AD148"/>
  <c r="L148"/>
  <c r="AI147"/>
  <c r="AD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L147"/>
  <c r="AD146"/>
  <c r="AC169"/>
  <c r="AB169"/>
  <c r="AA169"/>
  <c r="Z169"/>
  <c r="Y169"/>
  <c r="X169"/>
  <c r="W169"/>
  <c r="V169"/>
  <c r="U169"/>
  <c r="T169"/>
  <c r="S169"/>
  <c r="R169"/>
  <c r="Q169"/>
  <c r="O169"/>
  <c r="N169"/>
  <c r="L146"/>
  <c r="AD145"/>
  <c r="AF145"/>
  <c r="L145"/>
  <c r="E143"/>
  <c r="E144" s="1"/>
  <c r="E142"/>
  <c r="E141"/>
  <c r="E140"/>
  <c r="E139"/>
  <c r="AC139" s="1"/>
  <c r="E138"/>
  <c r="E136"/>
  <c r="E135"/>
  <c r="AC134"/>
  <c r="AB134"/>
  <c r="AA134"/>
  <c r="Z134"/>
  <c r="Y134"/>
  <c r="X134"/>
  <c r="W134"/>
  <c r="V134"/>
  <c r="U134"/>
  <c r="T134"/>
  <c r="S134"/>
  <c r="R134"/>
  <c r="Q134"/>
  <c r="P134"/>
  <c r="O134"/>
  <c r="AB78"/>
  <c r="AA78"/>
  <c r="Z78"/>
  <c r="Y78"/>
  <c r="X78"/>
  <c r="W78"/>
  <c r="V78"/>
  <c r="U78"/>
  <c r="T78"/>
  <c r="S78"/>
  <c r="R78"/>
  <c r="Q78"/>
  <c r="P78"/>
  <c r="O78"/>
  <c r="N78"/>
  <c r="M78"/>
  <c r="AB77"/>
  <c r="AA77"/>
  <c r="Z77"/>
  <c r="Y77"/>
  <c r="X77"/>
  <c r="W77"/>
  <c r="V77"/>
  <c r="U77"/>
  <c r="T77"/>
  <c r="S77"/>
  <c r="R77"/>
  <c r="Q77"/>
  <c r="P77"/>
  <c r="O77"/>
  <c r="N77"/>
  <c r="M77"/>
  <c r="AB76"/>
  <c r="AA76"/>
  <c r="Z76"/>
  <c r="Y76"/>
  <c r="X76"/>
  <c r="W76"/>
  <c r="V76"/>
  <c r="U76"/>
  <c r="T76"/>
  <c r="S76"/>
  <c r="R76"/>
  <c r="Q76"/>
  <c r="P76"/>
  <c r="O76"/>
  <c r="N76"/>
  <c r="M76"/>
  <c r="AB75"/>
  <c r="AB87" s="1"/>
  <c r="AA75"/>
  <c r="AA87" s="1"/>
  <c r="Z75"/>
  <c r="Z87" s="1"/>
  <c r="Y75"/>
  <c r="Y87" s="1"/>
  <c r="X75"/>
  <c r="X87" s="1"/>
  <c r="W75"/>
  <c r="W87" s="1"/>
  <c r="V75"/>
  <c r="V87" s="1"/>
  <c r="U75"/>
  <c r="U87" s="1"/>
  <c r="T75"/>
  <c r="T87" s="1"/>
  <c r="S75"/>
  <c r="S87" s="1"/>
  <c r="R75"/>
  <c r="R87" s="1"/>
  <c r="Q75"/>
  <c r="P75"/>
  <c r="O75"/>
  <c r="O87" s="1"/>
  <c r="N75"/>
  <c r="M75"/>
  <c r="AB74"/>
  <c r="AB86" s="1"/>
  <c r="AA74"/>
  <c r="AA86" s="1"/>
  <c r="Z74"/>
  <c r="Z86" s="1"/>
  <c r="Y74"/>
  <c r="Y86" s="1"/>
  <c r="X74"/>
  <c r="X86" s="1"/>
  <c r="W74"/>
  <c r="W86" s="1"/>
  <c r="V74"/>
  <c r="V86" s="1"/>
  <c r="U74"/>
  <c r="U86" s="1"/>
  <c r="T74"/>
  <c r="T86" s="1"/>
  <c r="S74"/>
  <c r="S86" s="1"/>
  <c r="R74"/>
  <c r="R86" s="1"/>
  <c r="Q74"/>
  <c r="Q86" s="1"/>
  <c r="P74"/>
  <c r="P86" s="1"/>
  <c r="O74"/>
  <c r="O86" s="1"/>
  <c r="N74"/>
  <c r="N86" s="1"/>
  <c r="M74"/>
  <c r="M86" s="1"/>
  <c r="AB73"/>
  <c r="AB85" s="1"/>
  <c r="AA73"/>
  <c r="AA85" s="1"/>
  <c r="Z73"/>
  <c r="Z85" s="1"/>
  <c r="Y73"/>
  <c r="Y85" s="1"/>
  <c r="X73"/>
  <c r="X85" s="1"/>
  <c r="W73"/>
  <c r="W85" s="1"/>
  <c r="V73"/>
  <c r="V85" s="1"/>
  <c r="U73"/>
  <c r="U85" s="1"/>
  <c r="T73"/>
  <c r="T85" s="1"/>
  <c r="S73"/>
  <c r="S85" s="1"/>
  <c r="R73"/>
  <c r="R85" s="1"/>
  <c r="Q73"/>
  <c r="P73"/>
  <c r="O73"/>
  <c r="O85" s="1"/>
  <c r="N73"/>
  <c r="M73"/>
  <c r="AB72"/>
  <c r="AA72"/>
  <c r="Z72"/>
  <c r="Y72"/>
  <c r="X72"/>
  <c r="W72"/>
  <c r="V72"/>
  <c r="U72"/>
  <c r="T72"/>
  <c r="S72"/>
  <c r="R72"/>
  <c r="Q72"/>
  <c r="P72"/>
  <c r="O72"/>
  <c r="N72"/>
  <c r="M72"/>
  <c r="AB71"/>
  <c r="AB83" s="1"/>
  <c r="AA71"/>
  <c r="AA83" s="1"/>
  <c r="Z71"/>
  <c r="Z83" s="1"/>
  <c r="Y71"/>
  <c r="Y83" s="1"/>
  <c r="X71"/>
  <c r="X83" s="1"/>
  <c r="W71"/>
  <c r="W83" s="1"/>
  <c r="V71"/>
  <c r="V83" s="1"/>
  <c r="U71"/>
  <c r="U83" s="1"/>
  <c r="T71"/>
  <c r="T83" s="1"/>
  <c r="S71"/>
  <c r="S83" s="1"/>
  <c r="R71"/>
  <c r="R83" s="1"/>
  <c r="Q71"/>
  <c r="P71"/>
  <c r="O71"/>
  <c r="O83" s="1"/>
  <c r="N71"/>
  <c r="M71"/>
  <c r="AB70"/>
  <c r="AA70"/>
  <c r="Z70"/>
  <c r="Y70"/>
  <c r="X70"/>
  <c r="W70"/>
  <c r="V70"/>
  <c r="U70"/>
  <c r="T70"/>
  <c r="S70"/>
  <c r="S82" s="1"/>
  <c r="R70"/>
  <c r="Q70"/>
  <c r="P70"/>
  <c r="O70"/>
  <c r="N70"/>
  <c r="M70"/>
  <c r="AB69"/>
  <c r="AB81" s="1"/>
  <c r="AA69"/>
  <c r="Z69"/>
  <c r="Y69"/>
  <c r="X69"/>
  <c r="W69"/>
  <c r="V69"/>
  <c r="U69"/>
  <c r="S69"/>
  <c r="S81" s="1"/>
  <c r="R69"/>
  <c r="R81" s="1"/>
  <c r="Q69"/>
  <c r="P69"/>
  <c r="O69"/>
  <c r="N69"/>
  <c r="M69"/>
  <c r="AB67"/>
  <c r="AA67"/>
  <c r="Z67"/>
  <c r="Y67"/>
  <c r="X67"/>
  <c r="W67"/>
  <c r="V67"/>
  <c r="U67"/>
  <c r="T67"/>
  <c r="S67"/>
  <c r="R67"/>
  <c r="Q67"/>
  <c r="P67"/>
  <c r="O67"/>
  <c r="N67"/>
  <c r="AB65"/>
  <c r="AA65"/>
  <c r="Z65"/>
  <c r="Y65"/>
  <c r="X65"/>
  <c r="W65"/>
  <c r="V65"/>
  <c r="U65"/>
  <c r="T65"/>
  <c r="S65"/>
  <c r="R65"/>
  <c r="Q65"/>
  <c r="P65"/>
  <c r="O65"/>
  <c r="N65"/>
  <c r="M65"/>
  <c r="AB64"/>
  <c r="AA64"/>
  <c r="Z64"/>
  <c r="Y64"/>
  <c r="X64"/>
  <c r="AO64" s="1"/>
  <c r="W64"/>
  <c r="V64"/>
  <c r="U64"/>
  <c r="T64"/>
  <c r="S64"/>
  <c r="R64"/>
  <c r="Q64"/>
  <c r="P64"/>
  <c r="O64"/>
  <c r="N64"/>
  <c r="M64"/>
  <c r="AB63"/>
  <c r="AS63" s="1"/>
  <c r="AA63"/>
  <c r="AR63" s="1"/>
  <c r="Z63"/>
  <c r="AQ63" s="1"/>
  <c r="Y63"/>
  <c r="AP63" s="1"/>
  <c r="X63"/>
  <c r="AO63" s="1"/>
  <c r="W63"/>
  <c r="AN63" s="1"/>
  <c r="V63"/>
  <c r="AM63" s="1"/>
  <c r="U63"/>
  <c r="AL63" s="1"/>
  <c r="T63"/>
  <c r="AK63" s="1"/>
  <c r="S63"/>
  <c r="AJ63" s="1"/>
  <c r="R63"/>
  <c r="AI63" s="1"/>
  <c r="Q63"/>
  <c r="AH63" s="1"/>
  <c r="P63"/>
  <c r="AG63" s="1"/>
  <c r="O63"/>
  <c r="AF63" s="1"/>
  <c r="N63"/>
  <c r="AE63" s="1"/>
  <c r="M63"/>
  <c r="AB62"/>
  <c r="AS62" s="1"/>
  <c r="AA62"/>
  <c r="AR62" s="1"/>
  <c r="Z62"/>
  <c r="AQ62" s="1"/>
  <c r="Y62"/>
  <c r="AP62" s="1"/>
  <c r="X62"/>
  <c r="AO62" s="1"/>
  <c r="W62"/>
  <c r="AN62" s="1"/>
  <c r="V62"/>
  <c r="AM62" s="1"/>
  <c r="U62"/>
  <c r="AL62" s="1"/>
  <c r="T62"/>
  <c r="AK62" s="1"/>
  <c r="S62"/>
  <c r="AJ62" s="1"/>
  <c r="R62"/>
  <c r="AI62" s="1"/>
  <c r="Q62"/>
  <c r="AH62" s="1"/>
  <c r="P62"/>
  <c r="AG62" s="1"/>
  <c r="O62"/>
  <c r="AF62" s="1"/>
  <c r="N62"/>
  <c r="AE62" s="1"/>
  <c r="M62"/>
  <c r="AD62" s="1"/>
  <c r="AB61"/>
  <c r="AA61"/>
  <c r="Z61"/>
  <c r="Y61"/>
  <c r="X61"/>
  <c r="W61"/>
  <c r="V61"/>
  <c r="U61"/>
  <c r="T61"/>
  <c r="S61"/>
  <c r="R61"/>
  <c r="Q61"/>
  <c r="P61"/>
  <c r="O61"/>
  <c r="N61"/>
  <c r="M61"/>
  <c r="AB60"/>
  <c r="AS60" s="1"/>
  <c r="AA60"/>
  <c r="AR60" s="1"/>
  <c r="Z60"/>
  <c r="AQ60" s="1"/>
  <c r="Y60"/>
  <c r="AP60" s="1"/>
  <c r="X60"/>
  <c r="AO60" s="1"/>
  <c r="W60"/>
  <c r="AN60" s="1"/>
  <c r="V60"/>
  <c r="AM60" s="1"/>
  <c r="U60"/>
  <c r="AL60" s="1"/>
  <c r="T60"/>
  <c r="AK60" s="1"/>
  <c r="S60"/>
  <c r="AJ60" s="1"/>
  <c r="R60"/>
  <c r="AI60" s="1"/>
  <c r="Q60"/>
  <c r="AH60" s="1"/>
  <c r="P60"/>
  <c r="AG60" s="1"/>
  <c r="O60"/>
  <c r="AF60" s="1"/>
  <c r="N60"/>
  <c r="AE60" s="1"/>
  <c r="M60"/>
  <c r="AD60" s="1"/>
  <c r="AB59"/>
  <c r="AA59"/>
  <c r="Z59"/>
  <c r="Y59"/>
  <c r="X59"/>
  <c r="W59"/>
  <c r="V59"/>
  <c r="U59"/>
  <c r="T59"/>
  <c r="R59"/>
  <c r="Q59"/>
  <c r="P59"/>
  <c r="AA58"/>
  <c r="Z58"/>
  <c r="Y58"/>
  <c r="X58"/>
  <c r="W58"/>
  <c r="V58"/>
  <c r="U58"/>
  <c r="T58"/>
  <c r="N58"/>
  <c r="E56"/>
  <c r="Y56" s="1"/>
  <c r="E55"/>
  <c r="AB55" s="1"/>
  <c r="E54"/>
  <c r="E53"/>
  <c r="AB53" s="1"/>
  <c r="E52"/>
  <c r="AA52" s="1"/>
  <c r="E51"/>
  <c r="AB51" s="1"/>
  <c r="E50"/>
  <c r="AA50" s="1"/>
  <c r="M49"/>
  <c r="E49"/>
  <c r="AB49" s="1"/>
  <c r="E48"/>
  <c r="AA48" s="1"/>
  <c r="AB47"/>
  <c r="AA47"/>
  <c r="Z47"/>
  <c r="Y47"/>
  <c r="X47"/>
  <c r="W47"/>
  <c r="V47"/>
  <c r="U47"/>
  <c r="T47"/>
  <c r="S47"/>
  <c r="R47"/>
  <c r="Q47"/>
  <c r="P47"/>
  <c r="O47"/>
  <c r="N47"/>
  <c r="M47"/>
  <c r="E47"/>
  <c r="AD150" i="9"/>
  <c r="AC150"/>
  <c r="AB150"/>
  <c r="AA150"/>
  <c r="Z150"/>
  <c r="Y150"/>
  <c r="X150"/>
  <c r="W150"/>
  <c r="V150"/>
  <c r="U150"/>
  <c r="T150"/>
  <c r="S150"/>
  <c r="R150"/>
  <c r="Q150"/>
  <c r="P150"/>
  <c r="O150"/>
  <c r="N150"/>
  <c r="L150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L149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L148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L147"/>
  <c r="AD146"/>
  <c r="AC146"/>
  <c r="AC158" s="1"/>
  <c r="AB146"/>
  <c r="AB158" s="1"/>
  <c r="AA146"/>
  <c r="AA158" s="1"/>
  <c r="Z146"/>
  <c r="Z158" s="1"/>
  <c r="Y146"/>
  <c r="Y158" s="1"/>
  <c r="X146"/>
  <c r="X158" s="1"/>
  <c r="W146"/>
  <c r="W158" s="1"/>
  <c r="V146"/>
  <c r="V158" s="1"/>
  <c r="U146"/>
  <c r="U158" s="1"/>
  <c r="T146"/>
  <c r="T158" s="1"/>
  <c r="S146"/>
  <c r="S158" s="1"/>
  <c r="R146"/>
  <c r="R158" s="1"/>
  <c r="Q146"/>
  <c r="Q158" s="1"/>
  <c r="P146"/>
  <c r="P158" s="1"/>
  <c r="O146"/>
  <c r="N146"/>
  <c r="AI135" s="1"/>
  <c r="L146"/>
  <c r="AD145"/>
  <c r="AC145"/>
  <c r="AC157" s="1"/>
  <c r="AB145"/>
  <c r="AB157" s="1"/>
  <c r="AA145"/>
  <c r="AA157" s="1"/>
  <c r="Z145"/>
  <c r="Z157" s="1"/>
  <c r="Y145"/>
  <c r="Y157" s="1"/>
  <c r="X145"/>
  <c r="X157" s="1"/>
  <c r="W145"/>
  <c r="W157" s="1"/>
  <c r="V145"/>
  <c r="V157" s="1"/>
  <c r="U145"/>
  <c r="U157" s="1"/>
  <c r="T145"/>
  <c r="T157" s="1"/>
  <c r="S145"/>
  <c r="S157" s="1"/>
  <c r="R145"/>
  <c r="R157" s="1"/>
  <c r="Q145"/>
  <c r="Q157" s="1"/>
  <c r="P145"/>
  <c r="P157" s="1"/>
  <c r="O145"/>
  <c r="N145"/>
  <c r="L145"/>
  <c r="AD144"/>
  <c r="AC144"/>
  <c r="AC156" s="1"/>
  <c r="AB144"/>
  <c r="AB156" s="1"/>
  <c r="AA144"/>
  <c r="AA156" s="1"/>
  <c r="Z144"/>
  <c r="Z156" s="1"/>
  <c r="Y144"/>
  <c r="Y156" s="1"/>
  <c r="X144"/>
  <c r="X156" s="1"/>
  <c r="W144"/>
  <c r="W156" s="1"/>
  <c r="V144"/>
  <c r="V156" s="1"/>
  <c r="U144"/>
  <c r="U156" s="1"/>
  <c r="T144"/>
  <c r="T156" s="1"/>
  <c r="S144"/>
  <c r="S156" s="1"/>
  <c r="R144"/>
  <c r="R156" s="1"/>
  <c r="Q144"/>
  <c r="Q156" s="1"/>
  <c r="P144"/>
  <c r="P156" s="1"/>
  <c r="O144"/>
  <c r="N144"/>
  <c r="L144"/>
  <c r="AD143"/>
  <c r="AC143"/>
  <c r="AC155" s="1"/>
  <c r="AB143"/>
  <c r="AB155" s="1"/>
  <c r="AA143"/>
  <c r="AA155" s="1"/>
  <c r="Z143"/>
  <c r="Z155" s="1"/>
  <c r="Y143"/>
  <c r="Y155" s="1"/>
  <c r="X143"/>
  <c r="X155" s="1"/>
  <c r="W143"/>
  <c r="W155" s="1"/>
  <c r="V143"/>
  <c r="V155" s="1"/>
  <c r="U143"/>
  <c r="U155" s="1"/>
  <c r="T143"/>
  <c r="T155" s="1"/>
  <c r="S143"/>
  <c r="S155" s="1"/>
  <c r="R143"/>
  <c r="R155" s="1"/>
  <c r="Q143"/>
  <c r="Q155" s="1"/>
  <c r="P143"/>
  <c r="P155" s="1"/>
  <c r="O143"/>
  <c r="N143"/>
  <c r="L143"/>
  <c r="AD142"/>
  <c r="AC142"/>
  <c r="AC154" s="1"/>
  <c r="AB142"/>
  <c r="AB154" s="1"/>
  <c r="AA142"/>
  <c r="AA154" s="1"/>
  <c r="Z142"/>
  <c r="Z154" s="1"/>
  <c r="Y142"/>
  <c r="Y154" s="1"/>
  <c r="X142"/>
  <c r="X154" s="1"/>
  <c r="W142"/>
  <c r="W154" s="1"/>
  <c r="V142"/>
  <c r="V154" s="1"/>
  <c r="U142"/>
  <c r="U154" s="1"/>
  <c r="T142"/>
  <c r="T154" s="1"/>
  <c r="S142"/>
  <c r="S154" s="1"/>
  <c r="R142"/>
  <c r="R154" s="1"/>
  <c r="Q142"/>
  <c r="Q154" s="1"/>
  <c r="P142"/>
  <c r="P154" s="1"/>
  <c r="O142"/>
  <c r="N142"/>
  <c r="L142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L141"/>
  <c r="AD139"/>
  <c r="L139"/>
  <c r="AD138"/>
  <c r="L138"/>
  <c r="AD137"/>
  <c r="L137"/>
  <c r="AD136"/>
  <c r="L136"/>
  <c r="AD135"/>
  <c r="AY135"/>
  <c r="AX135"/>
  <c r="AW135"/>
  <c r="AV135"/>
  <c r="AU135"/>
  <c r="AT135"/>
  <c r="AS135"/>
  <c r="AR135"/>
  <c r="AQ135"/>
  <c r="AP135"/>
  <c r="AO135"/>
  <c r="AN135"/>
  <c r="AM135"/>
  <c r="AL135"/>
  <c r="AK135"/>
  <c r="AJ135"/>
  <c r="L135"/>
  <c r="AD134"/>
  <c r="L134"/>
  <c r="AD133"/>
  <c r="L133"/>
  <c r="AI132"/>
  <c r="AD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L132"/>
  <c r="AD131"/>
  <c r="L131"/>
  <c r="AD130"/>
  <c r="L130"/>
  <c r="E128"/>
  <c r="AC128" s="1"/>
  <c r="E127"/>
  <c r="AD127" s="1"/>
  <c r="E126"/>
  <c r="AD126" s="1"/>
  <c r="E125"/>
  <c r="AC125" s="1"/>
  <c r="E124"/>
  <c r="AC124" s="1"/>
  <c r="E123"/>
  <c r="AC123" s="1"/>
  <c r="E122"/>
  <c r="E121"/>
  <c r="AC121" s="1"/>
  <c r="E120"/>
  <c r="AC120" s="1"/>
  <c r="AC119"/>
  <c r="AB119"/>
  <c r="AA119"/>
  <c r="Z119"/>
  <c r="Y119"/>
  <c r="X119"/>
  <c r="W119"/>
  <c r="V119"/>
  <c r="U119"/>
  <c r="T119"/>
  <c r="S119"/>
  <c r="R119"/>
  <c r="Q119"/>
  <c r="P119"/>
  <c r="O119"/>
  <c r="N119"/>
  <c r="E119"/>
  <c r="AB63"/>
  <c r="AA63"/>
  <c r="Z63"/>
  <c r="Y63"/>
  <c r="X63"/>
  <c r="W63"/>
  <c r="V63"/>
  <c r="U63"/>
  <c r="T63"/>
  <c r="S63"/>
  <c r="R63"/>
  <c r="Q63"/>
  <c r="P63"/>
  <c r="O63"/>
  <c r="N63"/>
  <c r="M63"/>
  <c r="AB62"/>
  <c r="AA62"/>
  <c r="Z62"/>
  <c r="Y62"/>
  <c r="X62"/>
  <c r="W62"/>
  <c r="V62"/>
  <c r="U62"/>
  <c r="T62"/>
  <c r="S62"/>
  <c r="R62"/>
  <c r="Q62"/>
  <c r="P62"/>
  <c r="O62"/>
  <c r="N62"/>
  <c r="M62"/>
  <c r="AB61"/>
  <c r="AA61"/>
  <c r="Z61"/>
  <c r="Y61"/>
  <c r="X61"/>
  <c r="W61"/>
  <c r="V61"/>
  <c r="U61"/>
  <c r="T61"/>
  <c r="S61"/>
  <c r="R61"/>
  <c r="Q61"/>
  <c r="P61"/>
  <c r="O61"/>
  <c r="N61"/>
  <c r="M61"/>
  <c r="AB60"/>
  <c r="AB72" s="1"/>
  <c r="AA60"/>
  <c r="AA72" s="1"/>
  <c r="Z60"/>
  <c r="Z72" s="1"/>
  <c r="Y60"/>
  <c r="Y72" s="1"/>
  <c r="X60"/>
  <c r="X72" s="1"/>
  <c r="W60"/>
  <c r="W72" s="1"/>
  <c r="V60"/>
  <c r="V72" s="1"/>
  <c r="U60"/>
  <c r="U72" s="1"/>
  <c r="T60"/>
  <c r="T72" s="1"/>
  <c r="S60"/>
  <c r="R60"/>
  <c r="Q60"/>
  <c r="P60"/>
  <c r="O60"/>
  <c r="N60"/>
  <c r="M60"/>
  <c r="AB59"/>
  <c r="AB71" s="1"/>
  <c r="AA59"/>
  <c r="AA71" s="1"/>
  <c r="Z59"/>
  <c r="Z71" s="1"/>
  <c r="Y59"/>
  <c r="Y71" s="1"/>
  <c r="X59"/>
  <c r="X71" s="1"/>
  <c r="W59"/>
  <c r="W71" s="1"/>
  <c r="V59"/>
  <c r="V71" s="1"/>
  <c r="U59"/>
  <c r="U71" s="1"/>
  <c r="T59"/>
  <c r="T71" s="1"/>
  <c r="S59"/>
  <c r="R59"/>
  <c r="Q59"/>
  <c r="P59"/>
  <c r="O59"/>
  <c r="N59"/>
  <c r="N71" s="1"/>
  <c r="M59"/>
  <c r="AB58"/>
  <c r="AB70" s="1"/>
  <c r="AA58"/>
  <c r="AA70" s="1"/>
  <c r="Z58"/>
  <c r="Z70" s="1"/>
  <c r="Y58"/>
  <c r="Y70" s="1"/>
  <c r="X58"/>
  <c r="X70" s="1"/>
  <c r="W58"/>
  <c r="W70" s="1"/>
  <c r="V58"/>
  <c r="V70" s="1"/>
  <c r="U58"/>
  <c r="U70" s="1"/>
  <c r="T58"/>
  <c r="T70" s="1"/>
  <c r="S58"/>
  <c r="R58"/>
  <c r="Q58"/>
  <c r="P58"/>
  <c r="O58"/>
  <c r="N58"/>
  <c r="N70" s="1"/>
  <c r="M58"/>
  <c r="AB57"/>
  <c r="AB69" s="1"/>
  <c r="AA57"/>
  <c r="AA69" s="1"/>
  <c r="Z57"/>
  <c r="Z69" s="1"/>
  <c r="Y57"/>
  <c r="Y69" s="1"/>
  <c r="X57"/>
  <c r="X69" s="1"/>
  <c r="W57"/>
  <c r="W69" s="1"/>
  <c r="V57"/>
  <c r="V69" s="1"/>
  <c r="U57"/>
  <c r="U69" s="1"/>
  <c r="T57"/>
  <c r="T69" s="1"/>
  <c r="S57"/>
  <c r="R57"/>
  <c r="Q57"/>
  <c r="P57"/>
  <c r="O57"/>
  <c r="N57"/>
  <c r="N69" s="1"/>
  <c r="M57"/>
  <c r="AB56"/>
  <c r="AB68" s="1"/>
  <c r="AA56"/>
  <c r="AA68" s="1"/>
  <c r="Z56"/>
  <c r="Z68" s="1"/>
  <c r="Y56"/>
  <c r="Y68" s="1"/>
  <c r="X56"/>
  <c r="X68" s="1"/>
  <c r="W56"/>
  <c r="W68" s="1"/>
  <c r="V56"/>
  <c r="V68" s="1"/>
  <c r="U56"/>
  <c r="U68" s="1"/>
  <c r="T56"/>
  <c r="T68" s="1"/>
  <c r="S56"/>
  <c r="R56"/>
  <c r="Q56"/>
  <c r="P56"/>
  <c r="O56"/>
  <c r="N56"/>
  <c r="N68" s="1"/>
  <c r="M56"/>
  <c r="AB55"/>
  <c r="AB67" s="1"/>
  <c r="AA55"/>
  <c r="AA67" s="1"/>
  <c r="Z55"/>
  <c r="Z67" s="1"/>
  <c r="Y55"/>
  <c r="Y67" s="1"/>
  <c r="X55"/>
  <c r="X67" s="1"/>
  <c r="W55"/>
  <c r="W67" s="1"/>
  <c r="V55"/>
  <c r="V67" s="1"/>
  <c r="U55"/>
  <c r="U67" s="1"/>
  <c r="T55"/>
  <c r="T67" s="1"/>
  <c r="S55"/>
  <c r="R55"/>
  <c r="Q55"/>
  <c r="P55"/>
  <c r="O55"/>
  <c r="N55"/>
  <c r="N67" s="1"/>
  <c r="M55"/>
  <c r="AB54"/>
  <c r="AA54"/>
  <c r="Z54"/>
  <c r="Y54"/>
  <c r="X54"/>
  <c r="W54"/>
  <c r="V54"/>
  <c r="U54"/>
  <c r="T54"/>
  <c r="S54"/>
  <c r="R54"/>
  <c r="Q54"/>
  <c r="P54"/>
  <c r="O54"/>
  <c r="N54"/>
  <c r="M54"/>
  <c r="AB52"/>
  <c r="AA52"/>
  <c r="Z52"/>
  <c r="Y52"/>
  <c r="X52"/>
  <c r="W52"/>
  <c r="V52"/>
  <c r="U52"/>
  <c r="T52"/>
  <c r="S52"/>
  <c r="R52"/>
  <c r="Q52"/>
  <c r="P52"/>
  <c r="O52"/>
  <c r="N52"/>
  <c r="M52"/>
  <c r="AB51"/>
  <c r="AA51"/>
  <c r="Z51"/>
  <c r="Y51"/>
  <c r="X51"/>
  <c r="W51"/>
  <c r="V51"/>
  <c r="U51"/>
  <c r="T51"/>
  <c r="S51"/>
  <c r="R51"/>
  <c r="Q51"/>
  <c r="P51"/>
  <c r="O51"/>
  <c r="N51"/>
  <c r="M51"/>
  <c r="AB50"/>
  <c r="AA50"/>
  <c r="Z50"/>
  <c r="Y50"/>
  <c r="X50"/>
  <c r="W50"/>
  <c r="V50"/>
  <c r="U50"/>
  <c r="T50"/>
  <c r="S50"/>
  <c r="R50"/>
  <c r="Q50"/>
  <c r="P50"/>
  <c r="O50"/>
  <c r="N50"/>
  <c r="M50"/>
  <c r="AB49"/>
  <c r="AS49" s="1"/>
  <c r="AA49"/>
  <c r="AR49" s="1"/>
  <c r="Z49"/>
  <c r="AQ49" s="1"/>
  <c r="Y49"/>
  <c r="AP49" s="1"/>
  <c r="X49"/>
  <c r="AO49" s="1"/>
  <c r="W49"/>
  <c r="AN49" s="1"/>
  <c r="V49"/>
  <c r="AM49" s="1"/>
  <c r="U49"/>
  <c r="AL49" s="1"/>
  <c r="T49"/>
  <c r="AK49" s="1"/>
  <c r="S49"/>
  <c r="R49"/>
  <c r="Q49"/>
  <c r="P49"/>
  <c r="O49"/>
  <c r="N49"/>
  <c r="M49"/>
  <c r="AB48"/>
  <c r="AS48" s="1"/>
  <c r="AA48"/>
  <c r="AR48" s="1"/>
  <c r="Z48"/>
  <c r="AQ48" s="1"/>
  <c r="Y48"/>
  <c r="AP48" s="1"/>
  <c r="X48"/>
  <c r="AO48" s="1"/>
  <c r="W48"/>
  <c r="AN48" s="1"/>
  <c r="V48"/>
  <c r="AM48" s="1"/>
  <c r="U48"/>
  <c r="AL48" s="1"/>
  <c r="T48"/>
  <c r="AK48" s="1"/>
  <c r="S48"/>
  <c r="AJ48" s="1"/>
  <c r="R48"/>
  <c r="AI48" s="1"/>
  <c r="Q48"/>
  <c r="AH48" s="1"/>
  <c r="P48"/>
  <c r="AG48" s="1"/>
  <c r="O48"/>
  <c r="AF48" s="1"/>
  <c r="N48"/>
  <c r="AE48" s="1"/>
  <c r="M48"/>
  <c r="AD48" s="1"/>
  <c r="AB47"/>
  <c r="AA47"/>
  <c r="Z47"/>
  <c r="Y47"/>
  <c r="X47"/>
  <c r="W47"/>
  <c r="V47"/>
  <c r="U47"/>
  <c r="T47"/>
  <c r="S47"/>
  <c r="R47"/>
  <c r="Q47"/>
  <c r="P47"/>
  <c r="O47"/>
  <c r="N47"/>
  <c r="M47"/>
  <c r="AB46"/>
  <c r="AA46"/>
  <c r="Z46"/>
  <c r="Y46"/>
  <c r="X46"/>
  <c r="W46"/>
  <c r="V46"/>
  <c r="U46"/>
  <c r="T46"/>
  <c r="S46"/>
  <c r="R46"/>
  <c r="Q46"/>
  <c r="P46"/>
  <c r="O46"/>
  <c r="N46"/>
  <c r="M46"/>
  <c r="AB45"/>
  <c r="AS45" s="1"/>
  <c r="AA45"/>
  <c r="AR45" s="1"/>
  <c r="Z45"/>
  <c r="AQ45" s="1"/>
  <c r="Y45"/>
  <c r="AP45" s="1"/>
  <c r="X45"/>
  <c r="AO45" s="1"/>
  <c r="W45"/>
  <c r="AN45" s="1"/>
  <c r="V45"/>
  <c r="AM45" s="1"/>
  <c r="U45"/>
  <c r="AL45" s="1"/>
  <c r="T45"/>
  <c r="AK45" s="1"/>
  <c r="S45"/>
  <c r="AJ45" s="1"/>
  <c r="R45"/>
  <c r="AI45" s="1"/>
  <c r="Q45"/>
  <c r="AH45" s="1"/>
  <c r="P45"/>
  <c r="AG45" s="1"/>
  <c r="O45"/>
  <c r="AF45" s="1"/>
  <c r="N45"/>
  <c r="AE45" s="1"/>
  <c r="M45"/>
  <c r="AD45" s="1"/>
  <c r="AB44"/>
  <c r="AA44"/>
  <c r="Z44"/>
  <c r="Y44"/>
  <c r="X44"/>
  <c r="W44"/>
  <c r="V44"/>
  <c r="U44"/>
  <c r="T44"/>
  <c r="S44"/>
  <c r="R44"/>
  <c r="Q44"/>
  <c r="P44"/>
  <c r="O44"/>
  <c r="N44"/>
  <c r="M44"/>
  <c r="AB43"/>
  <c r="AA43"/>
  <c r="Z43"/>
  <c r="Y43"/>
  <c r="X43"/>
  <c r="W43"/>
  <c r="V43"/>
  <c r="U43"/>
  <c r="T43"/>
  <c r="S43"/>
  <c r="R43"/>
  <c r="Q43"/>
  <c r="P43"/>
  <c r="O43"/>
  <c r="N43"/>
  <c r="M43"/>
  <c r="E41"/>
  <c r="AB41" s="1"/>
  <c r="E40"/>
  <c r="E39"/>
  <c r="AB39" s="1"/>
  <c r="E38"/>
  <c r="AB38" s="1"/>
  <c r="E37"/>
  <c r="AB37" s="1"/>
  <c r="E36"/>
  <c r="AB36" s="1"/>
  <c r="E35"/>
  <c r="AB35" s="1"/>
  <c r="E34"/>
  <c r="AB34" s="1"/>
  <c r="E33"/>
  <c r="AB33" s="1"/>
  <c r="AB32"/>
  <c r="AA32"/>
  <c r="Z32"/>
  <c r="Y32"/>
  <c r="X32"/>
  <c r="W32"/>
  <c r="V32"/>
  <c r="U32"/>
  <c r="T32"/>
  <c r="S32"/>
  <c r="R32"/>
  <c r="Q32"/>
  <c r="P32"/>
  <c r="O32"/>
  <c r="N32"/>
  <c r="M32"/>
  <c r="E32"/>
  <c r="T100" i="8"/>
  <c r="AC100"/>
  <c r="AB100"/>
  <c r="AA100"/>
  <c r="Z100"/>
  <c r="Y100"/>
  <c r="X100"/>
  <c r="W100"/>
  <c r="V100"/>
  <c r="U100"/>
  <c r="S100"/>
  <c r="R100"/>
  <c r="N100"/>
  <c r="N115"/>
  <c r="E30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AF123" s="1"/>
  <c r="L130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L129"/>
  <c r="AD128"/>
  <c r="AC128"/>
  <c r="AC140" s="1"/>
  <c r="AB128"/>
  <c r="AB140" s="1"/>
  <c r="AA128"/>
  <c r="AA140" s="1"/>
  <c r="Z128"/>
  <c r="Z140" s="1"/>
  <c r="Y128"/>
  <c r="Y140" s="1"/>
  <c r="X128"/>
  <c r="X140" s="1"/>
  <c r="W128"/>
  <c r="W140" s="1"/>
  <c r="V128"/>
  <c r="V140" s="1"/>
  <c r="U128"/>
  <c r="U140" s="1"/>
  <c r="T128"/>
  <c r="T140" s="1"/>
  <c r="S128"/>
  <c r="S140" s="1"/>
  <c r="R128"/>
  <c r="R140" s="1"/>
  <c r="Q128"/>
  <c r="Q140" s="1"/>
  <c r="P128"/>
  <c r="P140" s="1"/>
  <c r="O128"/>
  <c r="N128"/>
  <c r="N140" s="1"/>
  <c r="L128"/>
  <c r="AD127"/>
  <c r="AC127"/>
  <c r="AC139" s="1"/>
  <c r="AB127"/>
  <c r="AB139" s="1"/>
  <c r="AA127"/>
  <c r="AA139" s="1"/>
  <c r="Z127"/>
  <c r="Z139" s="1"/>
  <c r="Y127"/>
  <c r="Y139" s="1"/>
  <c r="X127"/>
  <c r="X139" s="1"/>
  <c r="W127"/>
  <c r="W139" s="1"/>
  <c r="V127"/>
  <c r="V139" s="1"/>
  <c r="U127"/>
  <c r="U139" s="1"/>
  <c r="T127"/>
  <c r="T139" s="1"/>
  <c r="S127"/>
  <c r="S139" s="1"/>
  <c r="R127"/>
  <c r="R139" s="1"/>
  <c r="Q127"/>
  <c r="Q139" s="1"/>
  <c r="P127"/>
  <c r="P139" s="1"/>
  <c r="O127"/>
  <c r="O139" s="1"/>
  <c r="N127"/>
  <c r="L127"/>
  <c r="AD126"/>
  <c r="AC126"/>
  <c r="AC138" s="1"/>
  <c r="AB126"/>
  <c r="AB138" s="1"/>
  <c r="AA126"/>
  <c r="AA138" s="1"/>
  <c r="Z126"/>
  <c r="Z138" s="1"/>
  <c r="Y126"/>
  <c r="Y138" s="1"/>
  <c r="X126"/>
  <c r="X138" s="1"/>
  <c r="W126"/>
  <c r="W138" s="1"/>
  <c r="V126"/>
  <c r="V138" s="1"/>
  <c r="U126"/>
  <c r="U138" s="1"/>
  <c r="T126"/>
  <c r="T138" s="1"/>
  <c r="S126"/>
  <c r="S138" s="1"/>
  <c r="R126"/>
  <c r="R138" s="1"/>
  <c r="Q126"/>
  <c r="Q138" s="1"/>
  <c r="P126"/>
  <c r="P138" s="1"/>
  <c r="O126"/>
  <c r="O138" s="1"/>
  <c r="N126"/>
  <c r="L126"/>
  <c r="AD125"/>
  <c r="AC125"/>
  <c r="AC137" s="1"/>
  <c r="AB125"/>
  <c r="AB137" s="1"/>
  <c r="AA125"/>
  <c r="AA137" s="1"/>
  <c r="Z125"/>
  <c r="Z137" s="1"/>
  <c r="Y125"/>
  <c r="Y137" s="1"/>
  <c r="X125"/>
  <c r="X137" s="1"/>
  <c r="W125"/>
  <c r="W137" s="1"/>
  <c r="V125"/>
  <c r="V137" s="1"/>
  <c r="U125"/>
  <c r="U137" s="1"/>
  <c r="T125"/>
  <c r="T137" s="1"/>
  <c r="S125"/>
  <c r="S137" s="1"/>
  <c r="R125"/>
  <c r="R137" s="1"/>
  <c r="Q125"/>
  <c r="Q137" s="1"/>
  <c r="P125"/>
  <c r="P137" s="1"/>
  <c r="O125"/>
  <c r="O137" s="1"/>
  <c r="N125"/>
  <c r="N137" s="1"/>
  <c r="L125"/>
  <c r="AD124"/>
  <c r="AC124"/>
  <c r="AC136" s="1"/>
  <c r="AB124"/>
  <c r="AB136" s="1"/>
  <c r="AA124"/>
  <c r="AA136" s="1"/>
  <c r="Z124"/>
  <c r="Z136" s="1"/>
  <c r="Y124"/>
  <c r="Y136" s="1"/>
  <c r="X124"/>
  <c r="X136" s="1"/>
  <c r="W124"/>
  <c r="W136" s="1"/>
  <c r="V124"/>
  <c r="V136" s="1"/>
  <c r="U124"/>
  <c r="U136" s="1"/>
  <c r="T124"/>
  <c r="T136" s="1"/>
  <c r="S124"/>
  <c r="S136" s="1"/>
  <c r="R124"/>
  <c r="R136" s="1"/>
  <c r="Q124"/>
  <c r="Q136" s="1"/>
  <c r="P124"/>
  <c r="P136" s="1"/>
  <c r="O124"/>
  <c r="O136" s="1"/>
  <c r="N124"/>
  <c r="L124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L123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L122"/>
  <c r="AD120"/>
  <c r="N120"/>
  <c r="AF112" s="1"/>
  <c r="L120"/>
  <c r="AD119"/>
  <c r="L119"/>
  <c r="AD118"/>
  <c r="N118"/>
  <c r="L118"/>
  <c r="AD117"/>
  <c r="N117"/>
  <c r="L117"/>
  <c r="AD116"/>
  <c r="AY116"/>
  <c r="AX116"/>
  <c r="AW116"/>
  <c r="AV116"/>
  <c r="AU116"/>
  <c r="AT116"/>
  <c r="AS116"/>
  <c r="AR116"/>
  <c r="AQ116"/>
  <c r="AP116"/>
  <c r="AO116"/>
  <c r="AN116"/>
  <c r="AM116"/>
  <c r="AL116"/>
  <c r="AK116"/>
  <c r="N116"/>
  <c r="AJ116" s="1"/>
  <c r="L116"/>
  <c r="AD115"/>
  <c r="L115"/>
  <c r="AD114"/>
  <c r="N114"/>
  <c r="L114"/>
  <c r="AD113"/>
  <c r="AY113"/>
  <c r="AX113"/>
  <c r="AW113"/>
  <c r="AV113"/>
  <c r="AU113"/>
  <c r="AT113"/>
  <c r="AS113"/>
  <c r="AR113"/>
  <c r="AQ113"/>
  <c r="AP113"/>
  <c r="AO113"/>
  <c r="AN113"/>
  <c r="AM113"/>
  <c r="AL113"/>
  <c r="AK113"/>
  <c r="N113"/>
  <c r="AJ113" s="1"/>
  <c r="L113"/>
  <c r="AD112"/>
  <c r="N112"/>
  <c r="L112"/>
  <c r="AD111"/>
  <c r="N111"/>
  <c r="L111"/>
  <c r="E109"/>
  <c r="AC109" s="1"/>
  <c r="E108"/>
  <c r="E107"/>
  <c r="AD107" s="1"/>
  <c r="E106"/>
  <c r="AC106" s="1"/>
  <c r="AX117" s="1"/>
  <c r="E105"/>
  <c r="Z105" s="1"/>
  <c r="E104"/>
  <c r="W104" s="1"/>
  <c r="E103"/>
  <c r="T103" s="1"/>
  <c r="E102"/>
  <c r="AA102" s="1"/>
  <c r="E101"/>
  <c r="AC101" s="1"/>
  <c r="Q100"/>
  <c r="P100"/>
  <c r="O100"/>
  <c r="E100"/>
  <c r="AB71"/>
  <c r="AA71"/>
  <c r="Z71"/>
  <c r="Y71"/>
  <c r="X71"/>
  <c r="W71"/>
  <c r="V71"/>
  <c r="U71"/>
  <c r="T71"/>
  <c r="S71"/>
  <c r="R71"/>
  <c r="Q71"/>
  <c r="P71"/>
  <c r="O71"/>
  <c r="N71"/>
  <c r="M71"/>
  <c r="AB69"/>
  <c r="AA69"/>
  <c r="Z69"/>
  <c r="Y69"/>
  <c r="X69"/>
  <c r="W69"/>
  <c r="V69"/>
  <c r="U69"/>
  <c r="T69"/>
  <c r="S69"/>
  <c r="R69"/>
  <c r="Q69"/>
  <c r="P69"/>
  <c r="O69"/>
  <c r="N69"/>
  <c r="M69"/>
  <c r="AB68"/>
  <c r="AA68"/>
  <c r="Z68"/>
  <c r="Y68"/>
  <c r="X68"/>
  <c r="W68"/>
  <c r="V68"/>
  <c r="U68"/>
  <c r="T68"/>
  <c r="S68"/>
  <c r="R68"/>
  <c r="Q68"/>
  <c r="P68"/>
  <c r="O68"/>
  <c r="N68"/>
  <c r="M68"/>
  <c r="AB67"/>
  <c r="AA67"/>
  <c r="Z67"/>
  <c r="Y67"/>
  <c r="X67"/>
  <c r="W67"/>
  <c r="V67"/>
  <c r="U67"/>
  <c r="T67"/>
  <c r="S67"/>
  <c r="R67"/>
  <c r="Q67"/>
  <c r="P67"/>
  <c r="O67"/>
  <c r="N67"/>
  <c r="M67"/>
  <c r="AB66"/>
  <c r="AA66"/>
  <c r="Z66"/>
  <c r="Y66"/>
  <c r="X66"/>
  <c r="W66"/>
  <c r="V66"/>
  <c r="U66"/>
  <c r="T66"/>
  <c r="S66"/>
  <c r="R66"/>
  <c r="Q66"/>
  <c r="P66"/>
  <c r="O66"/>
  <c r="N66"/>
  <c r="M66"/>
  <c r="AB65"/>
  <c r="AA65"/>
  <c r="Z65"/>
  <c r="Y65"/>
  <c r="X65"/>
  <c r="W65"/>
  <c r="V65"/>
  <c r="U65"/>
  <c r="T65"/>
  <c r="S65"/>
  <c r="R65"/>
  <c r="Q65"/>
  <c r="P65"/>
  <c r="O65"/>
  <c r="N65"/>
  <c r="M65"/>
  <c r="AC52"/>
  <c r="AC51"/>
  <c r="AS45"/>
  <c r="AR45"/>
  <c r="AQ45"/>
  <c r="AP45"/>
  <c r="AO45"/>
  <c r="AN45"/>
  <c r="AM45"/>
  <c r="AL45"/>
  <c r="AK45"/>
  <c r="AJ45"/>
  <c r="AI45"/>
  <c r="AH45"/>
  <c r="AG45"/>
  <c r="AF45"/>
  <c r="AE45"/>
  <c r="AD45"/>
  <c r="AS42"/>
  <c r="AR42"/>
  <c r="AQ42"/>
  <c r="AP42"/>
  <c r="AO42"/>
  <c r="AN42"/>
  <c r="AM42"/>
  <c r="AL42"/>
  <c r="AK42"/>
  <c r="AJ42"/>
  <c r="AI42"/>
  <c r="AH42"/>
  <c r="AG42"/>
  <c r="AF42"/>
  <c r="AE42"/>
  <c r="AD42"/>
  <c r="E38"/>
  <c r="E37"/>
  <c r="E36"/>
  <c r="E35"/>
  <c r="AB35" s="1"/>
  <c r="E34"/>
  <c r="AB34" s="1"/>
  <c r="E33"/>
  <c r="AB33" s="1"/>
  <c r="E32"/>
  <c r="AB32" s="1"/>
  <c r="E31"/>
  <c r="AB31" s="1"/>
  <c r="AB30"/>
  <c r="AB29"/>
  <c r="AA29"/>
  <c r="Z29"/>
  <c r="Y29"/>
  <c r="X29"/>
  <c r="W29"/>
  <c r="V29"/>
  <c r="U29"/>
  <c r="T29"/>
  <c r="S29"/>
  <c r="R29"/>
  <c r="Q29"/>
  <c r="P29"/>
  <c r="O29"/>
  <c r="N29"/>
  <c r="M29"/>
  <c r="AD149" i="4"/>
  <c r="AD148"/>
  <c r="AD147"/>
  <c r="AD146"/>
  <c r="AD145"/>
  <c r="AD144"/>
  <c r="AD143"/>
  <c r="AD142"/>
  <c r="AD141"/>
  <c r="AD140"/>
  <c r="L149"/>
  <c r="L148"/>
  <c r="L147"/>
  <c r="L146"/>
  <c r="L145"/>
  <c r="L144"/>
  <c r="L143"/>
  <c r="L142"/>
  <c r="L141"/>
  <c r="L140"/>
  <c r="AD160"/>
  <c r="AD159"/>
  <c r="AD158"/>
  <c r="AD157"/>
  <c r="AY146" s="1"/>
  <c r="AD156"/>
  <c r="AD155"/>
  <c r="AD154"/>
  <c r="AD153"/>
  <c r="AD152"/>
  <c r="AD151"/>
  <c r="N147"/>
  <c r="N146"/>
  <c r="N145"/>
  <c r="N144"/>
  <c r="N143"/>
  <c r="N142"/>
  <c r="AJ142" s="1"/>
  <c r="E138"/>
  <c r="E137"/>
  <c r="P137" s="1"/>
  <c r="E136"/>
  <c r="S136" s="1"/>
  <c r="E135"/>
  <c r="S135" s="1"/>
  <c r="E134"/>
  <c r="E133"/>
  <c r="P133" s="1"/>
  <c r="E132"/>
  <c r="U132" s="1"/>
  <c r="E131"/>
  <c r="R131" s="1"/>
  <c r="E130"/>
  <c r="P130" s="1"/>
  <c r="O129"/>
  <c r="P129"/>
  <c r="Q129"/>
  <c r="R129"/>
  <c r="S129"/>
  <c r="T129"/>
  <c r="U129"/>
  <c r="V129"/>
  <c r="W129"/>
  <c r="X129"/>
  <c r="Y129"/>
  <c r="Z129"/>
  <c r="AA129"/>
  <c r="AB129"/>
  <c r="AC129"/>
  <c r="O130"/>
  <c r="W130"/>
  <c r="O134"/>
  <c r="P134"/>
  <c r="Q134"/>
  <c r="R134"/>
  <c r="S134"/>
  <c r="T134"/>
  <c r="U134"/>
  <c r="V134"/>
  <c r="W134"/>
  <c r="X134"/>
  <c r="Y134"/>
  <c r="Z134"/>
  <c r="AA134"/>
  <c r="AB134"/>
  <c r="AC134"/>
  <c r="O136"/>
  <c r="P136"/>
  <c r="Q136"/>
  <c r="R136"/>
  <c r="T136"/>
  <c r="U136"/>
  <c r="V136"/>
  <c r="W136"/>
  <c r="X136"/>
  <c r="Y136"/>
  <c r="Z136"/>
  <c r="AA136"/>
  <c r="AB136"/>
  <c r="AC136"/>
  <c r="O138"/>
  <c r="P138"/>
  <c r="Q138"/>
  <c r="R138"/>
  <c r="S138"/>
  <c r="T138"/>
  <c r="U138"/>
  <c r="V138"/>
  <c r="W138"/>
  <c r="X138"/>
  <c r="Y138"/>
  <c r="Z138"/>
  <c r="AA138"/>
  <c r="AB138"/>
  <c r="AC138"/>
  <c r="N134"/>
  <c r="N136"/>
  <c r="N138"/>
  <c r="N152"/>
  <c r="N164" s="1"/>
  <c r="L152"/>
  <c r="AD136"/>
  <c r="AD138"/>
  <c r="AY142"/>
  <c r="AY145"/>
  <c r="AC151"/>
  <c r="AC163" s="1"/>
  <c r="AC152"/>
  <c r="AC164" s="1"/>
  <c r="AC153"/>
  <c r="AC165" s="1"/>
  <c r="AC154"/>
  <c r="AC166" s="1"/>
  <c r="AC155"/>
  <c r="AC156"/>
  <c r="AC168" s="1"/>
  <c r="AC157"/>
  <c r="AC169" s="1"/>
  <c r="AC158"/>
  <c r="AC170" s="1"/>
  <c r="AC159"/>
  <c r="AC171" s="1"/>
  <c r="AC160"/>
  <c r="AC172" s="1"/>
  <c r="L160"/>
  <c r="L159"/>
  <c r="L158"/>
  <c r="L157"/>
  <c r="L156"/>
  <c r="L155"/>
  <c r="L154"/>
  <c r="L153"/>
  <c r="L151"/>
  <c r="AB160"/>
  <c r="AA160"/>
  <c r="Z160"/>
  <c r="Y160"/>
  <c r="X160"/>
  <c r="W160"/>
  <c r="V160"/>
  <c r="U160"/>
  <c r="T160"/>
  <c r="S160"/>
  <c r="R160"/>
  <c r="Q160"/>
  <c r="P160"/>
  <c r="O160"/>
  <c r="N160"/>
  <c r="AA159"/>
  <c r="Z159"/>
  <c r="Y159"/>
  <c r="X159"/>
  <c r="W159"/>
  <c r="V159"/>
  <c r="U159"/>
  <c r="T159"/>
  <c r="S159"/>
  <c r="R159"/>
  <c r="Q159"/>
  <c r="P159"/>
  <c r="O159"/>
  <c r="N159"/>
  <c r="AB158"/>
  <c r="AA158"/>
  <c r="Z158"/>
  <c r="Y158"/>
  <c r="X158"/>
  <c r="W158"/>
  <c r="V158"/>
  <c r="U158"/>
  <c r="T158"/>
  <c r="S158"/>
  <c r="R158"/>
  <c r="Q158"/>
  <c r="P158"/>
  <c r="O158"/>
  <c r="N158"/>
  <c r="N170" s="1"/>
  <c r="AB157"/>
  <c r="AB169" s="1"/>
  <c r="AA157"/>
  <c r="AA169" s="1"/>
  <c r="Z157"/>
  <c r="Z169" s="1"/>
  <c r="Y157"/>
  <c r="Y169" s="1"/>
  <c r="X157"/>
  <c r="X169" s="1"/>
  <c r="W157"/>
  <c r="W169" s="1"/>
  <c r="V157"/>
  <c r="V169" s="1"/>
  <c r="U157"/>
  <c r="U169" s="1"/>
  <c r="T157"/>
  <c r="T169" s="1"/>
  <c r="S157"/>
  <c r="S169" s="1"/>
  <c r="R157"/>
  <c r="R169" s="1"/>
  <c r="Q157"/>
  <c r="Q169" s="1"/>
  <c r="P157"/>
  <c r="P169" s="1"/>
  <c r="O157"/>
  <c r="O169" s="1"/>
  <c r="N157"/>
  <c r="N169" s="1"/>
  <c r="AB156"/>
  <c r="AB168" s="1"/>
  <c r="AA156"/>
  <c r="AA168" s="1"/>
  <c r="Z156"/>
  <c r="Z168" s="1"/>
  <c r="Y156"/>
  <c r="Y168" s="1"/>
  <c r="X156"/>
  <c r="X168" s="1"/>
  <c r="W156"/>
  <c r="W168" s="1"/>
  <c r="V156"/>
  <c r="V168" s="1"/>
  <c r="U156"/>
  <c r="U168" s="1"/>
  <c r="T156"/>
  <c r="T168" s="1"/>
  <c r="S156"/>
  <c r="S168" s="1"/>
  <c r="R156"/>
  <c r="R168" s="1"/>
  <c r="Q156"/>
  <c r="Q168" s="1"/>
  <c r="P156"/>
  <c r="P168" s="1"/>
  <c r="O156"/>
  <c r="O168" s="1"/>
  <c r="N156"/>
  <c r="AB155"/>
  <c r="AB167" s="1"/>
  <c r="AA155"/>
  <c r="AA167" s="1"/>
  <c r="Z155"/>
  <c r="Z167" s="1"/>
  <c r="Y155"/>
  <c r="Y167" s="1"/>
  <c r="X155"/>
  <c r="X167" s="1"/>
  <c r="W155"/>
  <c r="W167" s="1"/>
  <c r="V155"/>
  <c r="V167" s="1"/>
  <c r="U155"/>
  <c r="U167" s="1"/>
  <c r="T155"/>
  <c r="T167" s="1"/>
  <c r="S155"/>
  <c r="S167" s="1"/>
  <c r="R155"/>
  <c r="R167" s="1"/>
  <c r="Q155"/>
  <c r="Q167" s="1"/>
  <c r="P155"/>
  <c r="P167" s="1"/>
  <c r="O155"/>
  <c r="O167" s="1"/>
  <c r="N155"/>
  <c r="AB154"/>
  <c r="AA154"/>
  <c r="Z154"/>
  <c r="Y154"/>
  <c r="X154"/>
  <c r="W154"/>
  <c r="V154"/>
  <c r="U154"/>
  <c r="T154"/>
  <c r="S154"/>
  <c r="R154"/>
  <c r="Q154"/>
  <c r="P154"/>
  <c r="O154"/>
  <c r="N154"/>
  <c r="N166" s="1"/>
  <c r="AB153"/>
  <c r="AB165" s="1"/>
  <c r="AA153"/>
  <c r="AA165" s="1"/>
  <c r="Z153"/>
  <c r="Z165" s="1"/>
  <c r="Y153"/>
  <c r="Y165" s="1"/>
  <c r="X153"/>
  <c r="X165" s="1"/>
  <c r="W153"/>
  <c r="W165" s="1"/>
  <c r="V153"/>
  <c r="V165" s="1"/>
  <c r="U153"/>
  <c r="U165" s="1"/>
  <c r="T153"/>
  <c r="T165" s="1"/>
  <c r="S153"/>
  <c r="S165" s="1"/>
  <c r="R153"/>
  <c r="R165" s="1"/>
  <c r="Q153"/>
  <c r="Q165" s="1"/>
  <c r="P153"/>
  <c r="P165" s="1"/>
  <c r="O153"/>
  <c r="O165" s="1"/>
  <c r="N153"/>
  <c r="AB152"/>
  <c r="AA152"/>
  <c r="Z152"/>
  <c r="Y152"/>
  <c r="X152"/>
  <c r="W152"/>
  <c r="V152"/>
  <c r="U152"/>
  <c r="T152"/>
  <c r="S152"/>
  <c r="R152"/>
  <c r="Q152"/>
  <c r="P152"/>
  <c r="O152"/>
  <c r="AB151"/>
  <c r="AA151"/>
  <c r="Z151"/>
  <c r="Y151"/>
  <c r="X151"/>
  <c r="W151"/>
  <c r="V151"/>
  <c r="U151"/>
  <c r="T151"/>
  <c r="S151"/>
  <c r="R151"/>
  <c r="Q151"/>
  <c r="P151"/>
  <c r="O151"/>
  <c r="N151"/>
  <c r="AW149"/>
  <c r="AT149"/>
  <c r="AS149"/>
  <c r="AQ149"/>
  <c r="N149"/>
  <c r="N150" s="1"/>
  <c r="AX147"/>
  <c r="AW147"/>
  <c r="AV147"/>
  <c r="AT147"/>
  <c r="AS147"/>
  <c r="AQ147"/>
  <c r="AX145"/>
  <c r="AW145"/>
  <c r="AV145"/>
  <c r="AU145"/>
  <c r="AT145"/>
  <c r="AS145"/>
  <c r="AR145"/>
  <c r="AQ145"/>
  <c r="AP145"/>
  <c r="AO145"/>
  <c r="AN145"/>
  <c r="AM145"/>
  <c r="AL145"/>
  <c r="AK145"/>
  <c r="AJ145"/>
  <c r="AX142"/>
  <c r="AW142"/>
  <c r="AV142"/>
  <c r="AU142"/>
  <c r="AT142"/>
  <c r="AS142"/>
  <c r="AR142"/>
  <c r="AQ142"/>
  <c r="AP142"/>
  <c r="AO142"/>
  <c r="AN142"/>
  <c r="AM142"/>
  <c r="AL142"/>
  <c r="AK142"/>
  <c r="AF140"/>
  <c r="N129"/>
  <c r="E129"/>
  <c r="N66"/>
  <c r="O66"/>
  <c r="P66"/>
  <c r="Q66"/>
  <c r="R66"/>
  <c r="S66"/>
  <c r="T66"/>
  <c r="U66"/>
  <c r="V66"/>
  <c r="W66"/>
  <c r="X66"/>
  <c r="Y66"/>
  <c r="Z66"/>
  <c r="AA66"/>
  <c r="AB66"/>
  <c r="N67"/>
  <c r="N79" s="1"/>
  <c r="O67"/>
  <c r="O79" s="1"/>
  <c r="P67"/>
  <c r="P79" s="1"/>
  <c r="Q67"/>
  <c r="Q79" s="1"/>
  <c r="R67"/>
  <c r="R79" s="1"/>
  <c r="S67"/>
  <c r="S79" s="1"/>
  <c r="T67"/>
  <c r="T79" s="1"/>
  <c r="U67"/>
  <c r="U79" s="1"/>
  <c r="V67"/>
  <c r="V79" s="1"/>
  <c r="W67"/>
  <c r="W79" s="1"/>
  <c r="X67"/>
  <c r="X79" s="1"/>
  <c r="Y67"/>
  <c r="Y79" s="1"/>
  <c r="Z67"/>
  <c r="Z79" s="1"/>
  <c r="AA67"/>
  <c r="AA79" s="1"/>
  <c r="AB67"/>
  <c r="AB79" s="1"/>
  <c r="N68"/>
  <c r="O68"/>
  <c r="P68"/>
  <c r="Q68"/>
  <c r="R68"/>
  <c r="S68"/>
  <c r="T68"/>
  <c r="U68"/>
  <c r="V68"/>
  <c r="W68"/>
  <c r="X68"/>
  <c r="Y68"/>
  <c r="Z68"/>
  <c r="AA68"/>
  <c r="AB68"/>
  <c r="N69"/>
  <c r="N81" s="1"/>
  <c r="O69"/>
  <c r="O81" s="1"/>
  <c r="P69"/>
  <c r="P81" s="1"/>
  <c r="Q69"/>
  <c r="Q81" s="1"/>
  <c r="R69"/>
  <c r="R81" s="1"/>
  <c r="S69"/>
  <c r="S81" s="1"/>
  <c r="T69"/>
  <c r="T81" s="1"/>
  <c r="U69"/>
  <c r="U81" s="1"/>
  <c r="V69"/>
  <c r="V81" s="1"/>
  <c r="W69"/>
  <c r="W81" s="1"/>
  <c r="X69"/>
  <c r="X81" s="1"/>
  <c r="Y69"/>
  <c r="Y81" s="1"/>
  <c r="Z69"/>
  <c r="Z81" s="1"/>
  <c r="AA69"/>
  <c r="AA81" s="1"/>
  <c r="AB69"/>
  <c r="AB81" s="1"/>
  <c r="N70"/>
  <c r="N82" s="1"/>
  <c r="O70"/>
  <c r="O82" s="1"/>
  <c r="P70"/>
  <c r="P82" s="1"/>
  <c r="Q70"/>
  <c r="Q82" s="1"/>
  <c r="R70"/>
  <c r="R82" s="1"/>
  <c r="S70"/>
  <c r="S82" s="1"/>
  <c r="T70"/>
  <c r="T82" s="1"/>
  <c r="U70"/>
  <c r="U82" s="1"/>
  <c r="V70"/>
  <c r="V82" s="1"/>
  <c r="W70"/>
  <c r="W82" s="1"/>
  <c r="X70"/>
  <c r="X82" s="1"/>
  <c r="Y70"/>
  <c r="Y82" s="1"/>
  <c r="Z70"/>
  <c r="Z82" s="1"/>
  <c r="AA70"/>
  <c r="AA82" s="1"/>
  <c r="AB70"/>
  <c r="AB82" s="1"/>
  <c r="N71"/>
  <c r="O71"/>
  <c r="P71"/>
  <c r="Q71"/>
  <c r="R71"/>
  <c r="S71"/>
  <c r="T71"/>
  <c r="U71"/>
  <c r="V71"/>
  <c r="W71"/>
  <c r="X71"/>
  <c r="X83" s="1"/>
  <c r="Y71"/>
  <c r="Z71"/>
  <c r="AA71"/>
  <c r="AB71"/>
  <c r="N72"/>
  <c r="O72"/>
  <c r="P72"/>
  <c r="Q72"/>
  <c r="R72"/>
  <c r="S72"/>
  <c r="T72"/>
  <c r="U72"/>
  <c r="V72"/>
  <c r="W72"/>
  <c r="X72"/>
  <c r="Y72"/>
  <c r="Z72"/>
  <c r="AA72"/>
  <c r="AB72"/>
  <c r="N73"/>
  <c r="O73"/>
  <c r="P73"/>
  <c r="Q73"/>
  <c r="R73"/>
  <c r="S73"/>
  <c r="T73"/>
  <c r="U73"/>
  <c r="V73"/>
  <c r="W73"/>
  <c r="X73"/>
  <c r="Y73"/>
  <c r="Z73"/>
  <c r="AA73"/>
  <c r="AB73"/>
  <c r="N74"/>
  <c r="O74"/>
  <c r="P74"/>
  <c r="R74"/>
  <c r="S74"/>
  <c r="T74"/>
  <c r="U74"/>
  <c r="V74"/>
  <c r="W74"/>
  <c r="X74"/>
  <c r="Y74"/>
  <c r="Z74"/>
  <c r="AA74"/>
  <c r="AB74"/>
  <c r="M74"/>
  <c r="M73"/>
  <c r="M72"/>
  <c r="M71"/>
  <c r="O60"/>
  <c r="P60"/>
  <c r="Q60"/>
  <c r="R60"/>
  <c r="S60"/>
  <c r="T60"/>
  <c r="U60"/>
  <c r="V60"/>
  <c r="W60"/>
  <c r="X60"/>
  <c r="Y60"/>
  <c r="Z60"/>
  <c r="AA60"/>
  <c r="AB60"/>
  <c r="O61"/>
  <c r="P61"/>
  <c r="Q61"/>
  <c r="R61"/>
  <c r="S61"/>
  <c r="T61"/>
  <c r="U61"/>
  <c r="V61"/>
  <c r="W61"/>
  <c r="X61"/>
  <c r="Y61"/>
  <c r="Z61"/>
  <c r="AA61"/>
  <c r="AB61"/>
  <c r="O63"/>
  <c r="P63"/>
  <c r="Q63"/>
  <c r="R63"/>
  <c r="S63"/>
  <c r="T63"/>
  <c r="U63"/>
  <c r="V63"/>
  <c r="W63"/>
  <c r="X63"/>
  <c r="Y63"/>
  <c r="Z63"/>
  <c r="AA63"/>
  <c r="N60"/>
  <c r="N61"/>
  <c r="N63"/>
  <c r="M66"/>
  <c r="N43"/>
  <c r="O43"/>
  <c r="P43"/>
  <c r="Q43"/>
  <c r="R43"/>
  <c r="S43"/>
  <c r="T43"/>
  <c r="U43"/>
  <c r="V43"/>
  <c r="W43"/>
  <c r="X43"/>
  <c r="Y43"/>
  <c r="Z43"/>
  <c r="AA43"/>
  <c r="AB43"/>
  <c r="M61"/>
  <c r="M60"/>
  <c r="E52"/>
  <c r="E51"/>
  <c r="N51" s="1"/>
  <c r="E50"/>
  <c r="N50" s="1"/>
  <c r="E49"/>
  <c r="N49" s="1"/>
  <c r="E48"/>
  <c r="N48" s="1"/>
  <c r="E47"/>
  <c r="N47" s="1"/>
  <c r="E46"/>
  <c r="U46" s="1"/>
  <c r="E45"/>
  <c r="N45" s="1"/>
  <c r="E44"/>
  <c r="N44" s="1"/>
  <c r="AB59"/>
  <c r="AS59" s="1"/>
  <c r="AA59"/>
  <c r="AR59" s="1"/>
  <c r="Z59"/>
  <c r="AQ59" s="1"/>
  <c r="Y59"/>
  <c r="AP59" s="1"/>
  <c r="X59"/>
  <c r="AO59" s="1"/>
  <c r="W59"/>
  <c r="AN59" s="1"/>
  <c r="V59"/>
  <c r="AM59" s="1"/>
  <c r="U59"/>
  <c r="AL59" s="1"/>
  <c r="T59"/>
  <c r="AK59" s="1"/>
  <c r="S59"/>
  <c r="AJ59" s="1"/>
  <c r="R59"/>
  <c r="AI59" s="1"/>
  <c r="Q59"/>
  <c r="AH59" s="1"/>
  <c r="P59"/>
  <c r="AG59" s="1"/>
  <c r="O59"/>
  <c r="AF59" s="1"/>
  <c r="N59"/>
  <c r="AE59" s="1"/>
  <c r="M59"/>
  <c r="AD59" s="1"/>
  <c r="AB57"/>
  <c r="AA57"/>
  <c r="Z57"/>
  <c r="Y57"/>
  <c r="X57"/>
  <c r="W57"/>
  <c r="V57"/>
  <c r="U57"/>
  <c r="T57"/>
  <c r="S57"/>
  <c r="R57"/>
  <c r="Q57"/>
  <c r="P57"/>
  <c r="O57"/>
  <c r="N57"/>
  <c r="AB56"/>
  <c r="AS56" s="1"/>
  <c r="AA56"/>
  <c r="AR56" s="1"/>
  <c r="Z56"/>
  <c r="AQ56" s="1"/>
  <c r="Y56"/>
  <c r="AP56" s="1"/>
  <c r="X56"/>
  <c r="AO56" s="1"/>
  <c r="W56"/>
  <c r="AN56" s="1"/>
  <c r="V56"/>
  <c r="AM56" s="1"/>
  <c r="U56"/>
  <c r="AL56" s="1"/>
  <c r="T56"/>
  <c r="AK56" s="1"/>
  <c r="S56"/>
  <c r="AJ56" s="1"/>
  <c r="R56"/>
  <c r="AI56" s="1"/>
  <c r="Q56"/>
  <c r="AH56" s="1"/>
  <c r="P56"/>
  <c r="AG56" s="1"/>
  <c r="O56"/>
  <c r="AF56" s="1"/>
  <c r="N56"/>
  <c r="AE56" s="1"/>
  <c r="AD56"/>
  <c r="M70"/>
  <c r="M82" s="1"/>
  <c r="M69"/>
  <c r="M81" s="1"/>
  <c r="M68"/>
  <c r="M80" s="1"/>
  <c r="M67"/>
  <c r="M79" s="1"/>
  <c r="AB65"/>
  <c r="AA65"/>
  <c r="Z65"/>
  <c r="Y65"/>
  <c r="X65"/>
  <c r="W65"/>
  <c r="V65"/>
  <c r="U65"/>
  <c r="T65"/>
  <c r="S65"/>
  <c r="R65"/>
  <c r="Q65"/>
  <c r="P65"/>
  <c r="O65"/>
  <c r="N65"/>
  <c r="AC65" s="1"/>
  <c r="AB58"/>
  <c r="AA58"/>
  <c r="Z58"/>
  <c r="Y58"/>
  <c r="X58"/>
  <c r="W58"/>
  <c r="V58"/>
  <c r="U58"/>
  <c r="T58"/>
  <c r="S58"/>
  <c r="R58"/>
  <c r="Q58"/>
  <c r="P58"/>
  <c r="O58"/>
  <c r="N58"/>
  <c r="AE58" s="1"/>
  <c r="M58"/>
  <c r="AB55"/>
  <c r="Z55"/>
  <c r="Y55"/>
  <c r="X55"/>
  <c r="W55"/>
  <c r="V55"/>
  <c r="U55"/>
  <c r="T55"/>
  <c r="S55"/>
  <c r="R55"/>
  <c r="Q55"/>
  <c r="P55"/>
  <c r="O55"/>
  <c r="AA54"/>
  <c r="Z54"/>
  <c r="Y54"/>
  <c r="X54"/>
  <c r="W54"/>
  <c r="V54"/>
  <c r="U54"/>
  <c r="T54"/>
  <c r="AC54" s="1"/>
  <c r="S54"/>
  <c r="R54"/>
  <c r="Q54"/>
  <c r="O54"/>
  <c r="M43"/>
  <c r="E43"/>
  <c r="P153" i="9" l="1"/>
  <c r="Q153"/>
  <c r="R153"/>
  <c r="S153"/>
  <c r="T153"/>
  <c r="U153"/>
  <c r="V153"/>
  <c r="W153"/>
  <c r="X153"/>
  <c r="Y153"/>
  <c r="Z153"/>
  <c r="AA153"/>
  <c r="AB153"/>
  <c r="AC153"/>
  <c r="P159"/>
  <c r="Q159"/>
  <c r="R159"/>
  <c r="S159"/>
  <c r="T159"/>
  <c r="U159"/>
  <c r="V159"/>
  <c r="W159"/>
  <c r="X159"/>
  <c r="Y159"/>
  <c r="Z159"/>
  <c r="AA159"/>
  <c r="AB159"/>
  <c r="AC159"/>
  <c r="P160"/>
  <c r="Q160"/>
  <c r="R160"/>
  <c r="S160"/>
  <c r="T160"/>
  <c r="U160"/>
  <c r="V160"/>
  <c r="W160"/>
  <c r="X160"/>
  <c r="Y160"/>
  <c r="Z160"/>
  <c r="AA160"/>
  <c r="AB160"/>
  <c r="AC160"/>
  <c r="N161"/>
  <c r="O161"/>
  <c r="P161"/>
  <c r="Q161"/>
  <c r="R161"/>
  <c r="S161"/>
  <c r="T161"/>
  <c r="U161"/>
  <c r="V161"/>
  <c r="W161"/>
  <c r="X161"/>
  <c r="Y161"/>
  <c r="Z161"/>
  <c r="AA161"/>
  <c r="AB161"/>
  <c r="AC161"/>
  <c r="N162"/>
  <c r="O162"/>
  <c r="P162"/>
  <c r="Q162"/>
  <c r="R162"/>
  <c r="S162"/>
  <c r="T162"/>
  <c r="U162"/>
  <c r="V162"/>
  <c r="W162"/>
  <c r="X162"/>
  <c r="Y162"/>
  <c r="Z162"/>
  <c r="AA162"/>
  <c r="AB162"/>
  <c r="AC162"/>
  <c r="G128"/>
  <c r="AB40"/>
  <c r="E42"/>
  <c r="M74"/>
  <c r="O74"/>
  <c r="P74"/>
  <c r="Q74"/>
  <c r="R74"/>
  <c r="S74"/>
  <c r="N66"/>
  <c r="T66"/>
  <c r="U66"/>
  <c r="V66"/>
  <c r="W66"/>
  <c r="X66"/>
  <c r="Y66"/>
  <c r="Z66"/>
  <c r="AA66"/>
  <c r="AB66"/>
  <c r="N72"/>
  <c r="N73"/>
  <c r="T73"/>
  <c r="U73"/>
  <c r="V73"/>
  <c r="W73"/>
  <c r="X73"/>
  <c r="Y73"/>
  <c r="Z73"/>
  <c r="AA73"/>
  <c r="AB73"/>
  <c r="N74"/>
  <c r="T74"/>
  <c r="U74"/>
  <c r="V74"/>
  <c r="W74"/>
  <c r="X74"/>
  <c r="Y74"/>
  <c r="Z74"/>
  <c r="AA74"/>
  <c r="AB74"/>
  <c r="N75"/>
  <c r="T75"/>
  <c r="U75"/>
  <c r="V75"/>
  <c r="W75"/>
  <c r="X75"/>
  <c r="Y75"/>
  <c r="Z75"/>
  <c r="AA75"/>
  <c r="AB75"/>
  <c r="N121" i="8"/>
  <c r="AD108"/>
  <c r="E110"/>
  <c r="AB37"/>
  <c r="AA37"/>
  <c r="Z37"/>
  <c r="Y37"/>
  <c r="X37"/>
  <c r="W37"/>
  <c r="V37"/>
  <c r="U37"/>
  <c r="T37"/>
  <c r="S37"/>
  <c r="R37"/>
  <c r="Q37"/>
  <c r="P37"/>
  <c r="O37"/>
  <c r="N37"/>
  <c r="M37"/>
  <c r="E39"/>
  <c r="M63"/>
  <c r="N63"/>
  <c r="O63"/>
  <c r="P63"/>
  <c r="Q63"/>
  <c r="R63"/>
  <c r="S63"/>
  <c r="T63"/>
  <c r="U63"/>
  <c r="V63"/>
  <c r="W63"/>
  <c r="X63"/>
  <c r="Y63"/>
  <c r="Z63"/>
  <c r="AA63"/>
  <c r="AB63"/>
  <c r="M64"/>
  <c r="N64"/>
  <c r="O64"/>
  <c r="P64"/>
  <c r="Q64"/>
  <c r="R64"/>
  <c r="S64"/>
  <c r="T64"/>
  <c r="U64"/>
  <c r="V64"/>
  <c r="W64"/>
  <c r="X64"/>
  <c r="Y64"/>
  <c r="Z64"/>
  <c r="AA64"/>
  <c r="AB64"/>
  <c r="M70"/>
  <c r="N70"/>
  <c r="O70"/>
  <c r="P70"/>
  <c r="Q70"/>
  <c r="R70"/>
  <c r="S70"/>
  <c r="T70"/>
  <c r="U70"/>
  <c r="V70"/>
  <c r="W70"/>
  <c r="X70"/>
  <c r="Y70"/>
  <c r="Z70"/>
  <c r="AA70"/>
  <c r="AB70"/>
  <c r="M72"/>
  <c r="N72"/>
  <c r="O72"/>
  <c r="P72"/>
  <c r="Q72"/>
  <c r="R72"/>
  <c r="S72"/>
  <c r="T72"/>
  <c r="U72"/>
  <c r="V72"/>
  <c r="W72"/>
  <c r="X72"/>
  <c r="Y72"/>
  <c r="Z72"/>
  <c r="AA72"/>
  <c r="AB72"/>
  <c r="E139" i="4"/>
  <c r="AF141"/>
  <c r="AC55"/>
  <c r="AC66"/>
  <c r="N52"/>
  <c r="E53"/>
  <c r="AF156" i="10"/>
  <c r="P168"/>
  <c r="P166"/>
  <c r="AF157"/>
  <c r="P169"/>
  <c r="P171"/>
  <c r="AC58"/>
  <c r="T81"/>
  <c r="AC69"/>
  <c r="O81"/>
  <c r="AC70"/>
  <c r="O82"/>
  <c r="U81"/>
  <c r="V81"/>
  <c r="W81"/>
  <c r="X81"/>
  <c r="Y81"/>
  <c r="Z81"/>
  <c r="AA81"/>
  <c r="R82"/>
  <c r="T82"/>
  <c r="U82"/>
  <c r="V82"/>
  <c r="W82"/>
  <c r="X82"/>
  <c r="Y82"/>
  <c r="Z82"/>
  <c r="AA82"/>
  <c r="AB82"/>
  <c r="O84"/>
  <c r="R84"/>
  <c r="S84"/>
  <c r="T84"/>
  <c r="U84"/>
  <c r="V84"/>
  <c r="W84"/>
  <c r="X84"/>
  <c r="Y84"/>
  <c r="Z84"/>
  <c r="AA84"/>
  <c r="AB84"/>
  <c r="O88"/>
  <c r="R88"/>
  <c r="S88"/>
  <c r="T88"/>
  <c r="U88"/>
  <c r="V88"/>
  <c r="W88"/>
  <c r="X88"/>
  <c r="Y88"/>
  <c r="Z88"/>
  <c r="AA88"/>
  <c r="AB88"/>
  <c r="AA89"/>
  <c r="O90"/>
  <c r="R90"/>
  <c r="S90"/>
  <c r="T90"/>
  <c r="U90"/>
  <c r="V90"/>
  <c r="W90"/>
  <c r="X90"/>
  <c r="Y90"/>
  <c r="Z90"/>
  <c r="AA90"/>
  <c r="AB90"/>
  <c r="AD63"/>
  <c r="N142"/>
  <c r="AC142"/>
  <c r="O142"/>
  <c r="P142"/>
  <c r="Q142"/>
  <c r="R142"/>
  <c r="S142"/>
  <c r="T142"/>
  <c r="U142"/>
  <c r="V142"/>
  <c r="W142"/>
  <c r="X142"/>
  <c r="Y142"/>
  <c r="Z142"/>
  <c r="AA142"/>
  <c r="AB142"/>
  <c r="O143"/>
  <c r="P143"/>
  <c r="Q143"/>
  <c r="R143"/>
  <c r="S143"/>
  <c r="T143"/>
  <c r="U143"/>
  <c r="V143"/>
  <c r="W143"/>
  <c r="X143"/>
  <c r="Y143"/>
  <c r="Z143"/>
  <c r="AA143"/>
  <c r="AB143"/>
  <c r="AC143"/>
  <c r="N143"/>
  <c r="N176"/>
  <c r="AI153"/>
  <c r="AL154"/>
  <c r="N177"/>
  <c r="O177"/>
  <c r="P177"/>
  <c r="Q177"/>
  <c r="R177"/>
  <c r="S177"/>
  <c r="T177"/>
  <c r="U177"/>
  <c r="V177"/>
  <c r="W177"/>
  <c r="X177"/>
  <c r="Y177"/>
  <c r="Z177"/>
  <c r="AA177"/>
  <c r="AB177"/>
  <c r="AC177"/>
  <c r="AI142" i="4"/>
  <c r="N165"/>
  <c r="AI144"/>
  <c r="N167"/>
  <c r="AI145"/>
  <c r="N168"/>
  <c r="AY144"/>
  <c r="AC167"/>
  <c r="M77"/>
  <c r="N77"/>
  <c r="O77"/>
  <c r="P77"/>
  <c r="Q77"/>
  <c r="R77"/>
  <c r="S77"/>
  <c r="T77"/>
  <c r="U77"/>
  <c r="V77"/>
  <c r="W77"/>
  <c r="X77"/>
  <c r="Y77"/>
  <c r="Z77"/>
  <c r="AA77"/>
  <c r="AB77"/>
  <c r="M78"/>
  <c r="M83"/>
  <c r="M84"/>
  <c r="M86"/>
  <c r="AB86"/>
  <c r="AA86"/>
  <c r="Z86"/>
  <c r="Y86"/>
  <c r="X86"/>
  <c r="W86"/>
  <c r="V86"/>
  <c r="U86"/>
  <c r="T86"/>
  <c r="S86"/>
  <c r="R86"/>
  <c r="Q86"/>
  <c r="P86"/>
  <c r="O86"/>
  <c r="N86"/>
  <c r="N85"/>
  <c r="AB84"/>
  <c r="AA84"/>
  <c r="Z84"/>
  <c r="Y84"/>
  <c r="X84"/>
  <c r="W84"/>
  <c r="V84"/>
  <c r="U84"/>
  <c r="T84"/>
  <c r="S84"/>
  <c r="R84"/>
  <c r="Q84"/>
  <c r="P84"/>
  <c r="O84"/>
  <c r="N84"/>
  <c r="AB83"/>
  <c r="AA83"/>
  <c r="Z83"/>
  <c r="Y83"/>
  <c r="W83"/>
  <c r="V83"/>
  <c r="U83"/>
  <c r="T83"/>
  <c r="S83"/>
  <c r="R83"/>
  <c r="Q83"/>
  <c r="P83"/>
  <c r="O83"/>
  <c r="N83"/>
  <c r="AB80"/>
  <c r="AA80"/>
  <c r="Z80"/>
  <c r="Y80"/>
  <c r="X80"/>
  <c r="W80"/>
  <c r="V80"/>
  <c r="U80"/>
  <c r="T80"/>
  <c r="S80"/>
  <c r="R80"/>
  <c r="Q80"/>
  <c r="P80"/>
  <c r="O80"/>
  <c r="N80"/>
  <c r="AB78"/>
  <c r="AA78"/>
  <c r="Z78"/>
  <c r="Y78"/>
  <c r="X78"/>
  <c r="W78"/>
  <c r="V78"/>
  <c r="U78"/>
  <c r="T78"/>
  <c r="S78"/>
  <c r="R78"/>
  <c r="Q78"/>
  <c r="P78"/>
  <c r="O78"/>
  <c r="N78"/>
  <c r="N163"/>
  <c r="O163"/>
  <c r="P163"/>
  <c r="Q163"/>
  <c r="R163"/>
  <c r="S163"/>
  <c r="T163"/>
  <c r="U163"/>
  <c r="V163"/>
  <c r="W163"/>
  <c r="X163"/>
  <c r="Y163"/>
  <c r="Z163"/>
  <c r="AA163"/>
  <c r="AB163"/>
  <c r="O164"/>
  <c r="P164"/>
  <c r="Q164"/>
  <c r="R164"/>
  <c r="S164"/>
  <c r="T164"/>
  <c r="U164"/>
  <c r="V164"/>
  <c r="W164"/>
  <c r="X164"/>
  <c r="Y164"/>
  <c r="Z164"/>
  <c r="AA164"/>
  <c r="AB164"/>
  <c r="O166"/>
  <c r="P166"/>
  <c r="Q166"/>
  <c r="R166"/>
  <c r="S166"/>
  <c r="T166"/>
  <c r="U166"/>
  <c r="V166"/>
  <c r="W166"/>
  <c r="X166"/>
  <c r="Y166"/>
  <c r="Z166"/>
  <c r="AA166"/>
  <c r="AB166"/>
  <c r="O170"/>
  <c r="P170"/>
  <c r="Q170"/>
  <c r="R170"/>
  <c r="S170"/>
  <c r="T170"/>
  <c r="U170"/>
  <c r="V170"/>
  <c r="W170"/>
  <c r="X170"/>
  <c r="Y170"/>
  <c r="Z170"/>
  <c r="AA170"/>
  <c r="AB170"/>
  <c r="N171"/>
  <c r="O171"/>
  <c r="P171"/>
  <c r="Q171"/>
  <c r="R171"/>
  <c r="S171"/>
  <c r="T171"/>
  <c r="U171"/>
  <c r="V171"/>
  <c r="W171"/>
  <c r="X171"/>
  <c r="Y171"/>
  <c r="Z171"/>
  <c r="AA171"/>
  <c r="AB171"/>
  <c r="N172"/>
  <c r="O172"/>
  <c r="P172"/>
  <c r="Q172"/>
  <c r="R172"/>
  <c r="S172"/>
  <c r="T172"/>
  <c r="U172"/>
  <c r="V172"/>
  <c r="W172"/>
  <c r="X172"/>
  <c r="Y172"/>
  <c r="Z172"/>
  <c r="AA172"/>
  <c r="AB172"/>
  <c r="AI113" i="8"/>
  <c r="N136"/>
  <c r="AI115"/>
  <c r="N138"/>
  <c r="AI116"/>
  <c r="N139"/>
  <c r="AJ117"/>
  <c r="O140"/>
  <c r="AY120"/>
  <c r="N134"/>
  <c r="O134"/>
  <c r="P134"/>
  <c r="Q134"/>
  <c r="R134"/>
  <c r="S134"/>
  <c r="T134"/>
  <c r="U134"/>
  <c r="V134"/>
  <c r="W134"/>
  <c r="X134"/>
  <c r="Y134"/>
  <c r="Z134"/>
  <c r="AA134"/>
  <c r="AB134"/>
  <c r="AC134"/>
  <c r="N135"/>
  <c r="O135"/>
  <c r="P135"/>
  <c r="Q135"/>
  <c r="R135"/>
  <c r="S135"/>
  <c r="T135"/>
  <c r="U135"/>
  <c r="V135"/>
  <c r="W135"/>
  <c r="X135"/>
  <c r="Y135"/>
  <c r="Z135"/>
  <c r="AA135"/>
  <c r="AB135"/>
  <c r="AC135"/>
  <c r="N141"/>
  <c r="O141"/>
  <c r="P141"/>
  <c r="Q141"/>
  <c r="R141"/>
  <c r="S141"/>
  <c r="T141"/>
  <c r="U141"/>
  <c r="V141"/>
  <c r="W141"/>
  <c r="X141"/>
  <c r="Y141"/>
  <c r="Z141"/>
  <c r="AA141"/>
  <c r="AB141"/>
  <c r="AC141"/>
  <c r="N142"/>
  <c r="O142"/>
  <c r="P142"/>
  <c r="Q142"/>
  <c r="R142"/>
  <c r="S142"/>
  <c r="T142"/>
  <c r="U142"/>
  <c r="V142"/>
  <c r="W142"/>
  <c r="X142"/>
  <c r="Y142"/>
  <c r="Z142"/>
  <c r="AA142"/>
  <c r="AB142"/>
  <c r="AC142"/>
  <c r="N143"/>
  <c r="O143"/>
  <c r="P143"/>
  <c r="Q143"/>
  <c r="R143"/>
  <c r="S143"/>
  <c r="T143"/>
  <c r="U143"/>
  <c r="V143"/>
  <c r="W143"/>
  <c r="X143"/>
  <c r="Y143"/>
  <c r="Z143"/>
  <c r="AA143"/>
  <c r="AB143"/>
  <c r="AC143"/>
  <c r="AO145" i="10"/>
  <c r="AW145"/>
  <c r="AU145"/>
  <c r="AX145"/>
  <c r="AV145"/>
  <c r="AT145"/>
  <c r="AS145"/>
  <c r="AR145"/>
  <c r="AQ145"/>
  <c r="AP145"/>
  <c r="AN145"/>
  <c r="AM145"/>
  <c r="AL145"/>
  <c r="AK145"/>
  <c r="AJ145"/>
  <c r="G143"/>
  <c r="AI146"/>
  <c r="R135"/>
  <c r="AN146" s="1"/>
  <c r="V135"/>
  <c r="AR146" s="1"/>
  <c r="Z135"/>
  <c r="AV146" s="1"/>
  <c r="AI148"/>
  <c r="R137"/>
  <c r="AM148" s="1"/>
  <c r="V137"/>
  <c r="AQ148" s="1"/>
  <c r="Z137"/>
  <c r="AU148" s="1"/>
  <c r="R139"/>
  <c r="V139"/>
  <c r="Z139"/>
  <c r="AI152"/>
  <c r="AD141"/>
  <c r="AR153"/>
  <c r="AJ152"/>
  <c r="AN152"/>
  <c r="AR152"/>
  <c r="AV152"/>
  <c r="AN153"/>
  <c r="AV153"/>
  <c r="P135"/>
  <c r="AL146" s="1"/>
  <c r="T135"/>
  <c r="AP146" s="1"/>
  <c r="X135"/>
  <c r="AT146" s="1"/>
  <c r="AB135"/>
  <c r="AX146" s="1"/>
  <c r="P137"/>
  <c r="AK148" s="1"/>
  <c r="AO148"/>
  <c r="X137"/>
  <c r="AS148" s="1"/>
  <c r="AB137"/>
  <c r="AW148" s="1"/>
  <c r="P139"/>
  <c r="T139"/>
  <c r="X139"/>
  <c r="AB139"/>
  <c r="AL152"/>
  <c r="AP152"/>
  <c r="AT152"/>
  <c r="AX152"/>
  <c r="AL153"/>
  <c r="AP153"/>
  <c r="AT153"/>
  <c r="AX153"/>
  <c r="AM154"/>
  <c r="AQ154"/>
  <c r="AU154"/>
  <c r="AY154"/>
  <c r="AK154"/>
  <c r="AO154"/>
  <c r="AS154"/>
  <c r="AW154"/>
  <c r="M51"/>
  <c r="U49"/>
  <c r="U51"/>
  <c r="Q49"/>
  <c r="Y49"/>
  <c r="Q51"/>
  <c r="Y51"/>
  <c r="M56"/>
  <c r="AD67" s="1"/>
  <c r="U56"/>
  <c r="AL67" s="1"/>
  <c r="AQ58"/>
  <c r="AP58"/>
  <c r="AO58"/>
  <c r="AN58"/>
  <c r="AM58"/>
  <c r="AK58"/>
  <c r="AJ58"/>
  <c r="AI58"/>
  <c r="AH58"/>
  <c r="AG58"/>
  <c r="AS58"/>
  <c r="AR58"/>
  <c r="AL58"/>
  <c r="AF58"/>
  <c r="AE58"/>
  <c r="AD58"/>
  <c r="O49"/>
  <c r="S49"/>
  <c r="W49"/>
  <c r="AA49"/>
  <c r="O51"/>
  <c r="S51"/>
  <c r="W51"/>
  <c r="AA51"/>
  <c r="AB52"/>
  <c r="M53"/>
  <c r="Q53"/>
  <c r="U53"/>
  <c r="Y53"/>
  <c r="M55"/>
  <c r="Q55"/>
  <c r="U55"/>
  <c r="Y55"/>
  <c r="Q56"/>
  <c r="AH67" s="1"/>
  <c r="O53"/>
  <c r="S53"/>
  <c r="W53"/>
  <c r="AA53"/>
  <c r="O55"/>
  <c r="S55"/>
  <c r="W55"/>
  <c r="AA55"/>
  <c r="AR66" s="1"/>
  <c r="AR59"/>
  <c r="AR61"/>
  <c r="AA54"/>
  <c r="Y54"/>
  <c r="W54"/>
  <c r="AN65" s="1"/>
  <c r="P48"/>
  <c r="T48"/>
  <c r="T89" s="1"/>
  <c r="X48"/>
  <c r="X89" s="1"/>
  <c r="Z48"/>
  <c r="Z89" s="1"/>
  <c r="AB48"/>
  <c r="AS66" s="1"/>
  <c r="N50"/>
  <c r="P50"/>
  <c r="R50"/>
  <c r="T50"/>
  <c r="V50"/>
  <c r="X50"/>
  <c r="Z50"/>
  <c r="AB50"/>
  <c r="N52"/>
  <c r="P52"/>
  <c r="R52"/>
  <c r="T52"/>
  <c r="V52"/>
  <c r="X52"/>
  <c r="Z52"/>
  <c r="N54"/>
  <c r="P54"/>
  <c r="R54"/>
  <c r="T54"/>
  <c r="AK65" s="1"/>
  <c r="V54"/>
  <c r="Z54"/>
  <c r="AQ65" s="1"/>
  <c r="AD64"/>
  <c r="AF64"/>
  <c r="AH64"/>
  <c r="AJ64"/>
  <c r="AL64"/>
  <c r="AN64"/>
  <c r="AP64"/>
  <c r="AR64"/>
  <c r="AP65"/>
  <c r="AR65"/>
  <c r="AP67"/>
  <c r="AB56"/>
  <c r="Z56"/>
  <c r="X56"/>
  <c r="V56"/>
  <c r="T56"/>
  <c r="R56"/>
  <c r="P56"/>
  <c r="N56"/>
  <c r="AX148"/>
  <c r="AY148"/>
  <c r="N48"/>
  <c r="R48"/>
  <c r="R89" s="1"/>
  <c r="V48"/>
  <c r="V89" s="1"/>
  <c r="G56"/>
  <c r="M48"/>
  <c r="O48"/>
  <c r="O89" s="1"/>
  <c r="Q48"/>
  <c r="S48"/>
  <c r="S89" s="1"/>
  <c r="U48"/>
  <c r="AL66" s="1"/>
  <c r="W48"/>
  <c r="AN66" s="1"/>
  <c r="Y48"/>
  <c r="AP66" s="1"/>
  <c r="N49"/>
  <c r="P49"/>
  <c r="R49"/>
  <c r="T49"/>
  <c r="V49"/>
  <c r="X49"/>
  <c r="Z49"/>
  <c r="M50"/>
  <c r="AD61" s="1"/>
  <c r="O50"/>
  <c r="AF61" s="1"/>
  <c r="Q50"/>
  <c r="AH61" s="1"/>
  <c r="S50"/>
  <c r="AJ61" s="1"/>
  <c r="U50"/>
  <c r="AL61" s="1"/>
  <c r="W50"/>
  <c r="AN61" s="1"/>
  <c r="Y50"/>
  <c r="AP61" s="1"/>
  <c r="N51"/>
  <c r="P51"/>
  <c r="R51"/>
  <c r="T51"/>
  <c r="V51"/>
  <c r="X51"/>
  <c r="Z51"/>
  <c r="M52"/>
  <c r="O52"/>
  <c r="Q52"/>
  <c r="S52"/>
  <c r="U52"/>
  <c r="W52"/>
  <c r="Y52"/>
  <c r="N53"/>
  <c r="P53"/>
  <c r="R53"/>
  <c r="T53"/>
  <c r="V53"/>
  <c r="X53"/>
  <c r="Z53"/>
  <c r="M54"/>
  <c r="AD65" s="1"/>
  <c r="O54"/>
  <c r="AF65" s="1"/>
  <c r="Q54"/>
  <c r="AH65" s="1"/>
  <c r="S54"/>
  <c r="AJ65" s="1"/>
  <c r="U54"/>
  <c r="AL65" s="1"/>
  <c r="X54"/>
  <c r="AO65" s="1"/>
  <c r="AB54"/>
  <c r="AS65" s="1"/>
  <c r="O56"/>
  <c r="AF67" s="1"/>
  <c r="S56"/>
  <c r="AJ67" s="1"/>
  <c r="W56"/>
  <c r="AN67" s="1"/>
  <c r="AA56"/>
  <c r="AR67" s="1"/>
  <c r="AG59"/>
  <c r="AM59"/>
  <c r="AO59"/>
  <c r="AE61"/>
  <c r="AG61"/>
  <c r="AI61"/>
  <c r="AK61"/>
  <c r="AM61"/>
  <c r="AO61"/>
  <c r="AQ61"/>
  <c r="AS61"/>
  <c r="AE64"/>
  <c r="AG64"/>
  <c r="AI64"/>
  <c r="AK64"/>
  <c r="AM64"/>
  <c r="AQ64"/>
  <c r="AS64"/>
  <c r="AE65"/>
  <c r="AG65"/>
  <c r="AI65"/>
  <c r="AM65"/>
  <c r="AE67"/>
  <c r="AG67"/>
  <c r="AI67"/>
  <c r="AK67"/>
  <c r="AM67"/>
  <c r="AO67"/>
  <c r="AQ67"/>
  <c r="AS67"/>
  <c r="AY152"/>
  <c r="AY153"/>
  <c r="N55"/>
  <c r="P55"/>
  <c r="R55"/>
  <c r="T55"/>
  <c r="V55"/>
  <c r="X55"/>
  <c r="Z55"/>
  <c r="O135"/>
  <c r="AK146" s="1"/>
  <c r="Q135"/>
  <c r="AM146" s="1"/>
  <c r="S135"/>
  <c r="AO146" s="1"/>
  <c r="U135"/>
  <c r="AQ146" s="1"/>
  <c r="W135"/>
  <c r="AS146" s="1"/>
  <c r="Y135"/>
  <c r="AU146" s="1"/>
  <c r="AA135"/>
  <c r="AW146" s="1"/>
  <c r="P136"/>
  <c r="R136"/>
  <c r="T136"/>
  <c r="V136"/>
  <c r="X136"/>
  <c r="Z136"/>
  <c r="AJ148"/>
  <c r="AL148"/>
  <c r="S137"/>
  <c r="AN148" s="1"/>
  <c r="U137"/>
  <c r="AP148" s="1"/>
  <c r="W137"/>
  <c r="AR148" s="1"/>
  <c r="Y137"/>
  <c r="AT148" s="1"/>
  <c r="AA137"/>
  <c r="AV148" s="1"/>
  <c r="O139"/>
  <c r="Q139"/>
  <c r="S139"/>
  <c r="U139"/>
  <c r="W139"/>
  <c r="Y139"/>
  <c r="AA139"/>
  <c r="AK152"/>
  <c r="AM152"/>
  <c r="AO152"/>
  <c r="AQ152"/>
  <c r="AS152"/>
  <c r="AU152"/>
  <c r="AW152"/>
  <c r="AK153"/>
  <c r="AM153"/>
  <c r="AO153"/>
  <c r="AQ153"/>
  <c r="AS153"/>
  <c r="AU153"/>
  <c r="AW153"/>
  <c r="AI154"/>
  <c r="AN154"/>
  <c r="AP154"/>
  <c r="AR154"/>
  <c r="AT154"/>
  <c r="AV154"/>
  <c r="AX154"/>
  <c r="O136"/>
  <c r="Q136"/>
  <c r="S136"/>
  <c r="U136"/>
  <c r="W136"/>
  <c r="Y136"/>
  <c r="AA136"/>
  <c r="AR147" i="4"/>
  <c r="AR149"/>
  <c r="AN147"/>
  <c r="AN149"/>
  <c r="AP147"/>
  <c r="AP149"/>
  <c r="AV149"/>
  <c r="AX149"/>
  <c r="AA130"/>
  <c r="S130"/>
  <c r="AK147"/>
  <c r="AL147"/>
  <c r="AL149"/>
  <c r="AM147"/>
  <c r="AM149"/>
  <c r="AJ147"/>
  <c r="AL148"/>
  <c r="AJ149"/>
  <c r="AU147"/>
  <c r="AU149"/>
  <c r="AO147"/>
  <c r="AO149"/>
  <c r="AI147"/>
  <c r="AY147"/>
  <c r="AK149"/>
  <c r="AI149"/>
  <c r="AY149"/>
  <c r="AI140"/>
  <c r="AP143"/>
  <c r="AX140"/>
  <c r="AV140"/>
  <c r="AT140"/>
  <c r="AR140"/>
  <c r="AP140"/>
  <c r="AN140"/>
  <c r="AL140"/>
  <c r="AJ140"/>
  <c r="AW140"/>
  <c r="AU140"/>
  <c r="AS140"/>
  <c r="AQ140"/>
  <c r="AO140"/>
  <c r="AM140"/>
  <c r="AK140"/>
  <c r="Y137"/>
  <c r="AU148" s="1"/>
  <c r="S133"/>
  <c r="Q137"/>
  <c r="AM148" s="1"/>
  <c r="AA133"/>
  <c r="Z131"/>
  <c r="N137"/>
  <c r="AI148" s="1"/>
  <c r="N135"/>
  <c r="N133"/>
  <c r="AC137"/>
  <c r="AY148" s="1"/>
  <c r="U137"/>
  <c r="AQ148" s="1"/>
  <c r="W133"/>
  <c r="O133"/>
  <c r="V131"/>
  <c r="G138"/>
  <c r="AN146"/>
  <c r="AA137"/>
  <c r="AW148" s="1"/>
  <c r="W137"/>
  <c r="AS148" s="1"/>
  <c r="S137"/>
  <c r="AO148" s="1"/>
  <c r="O137"/>
  <c r="AK148" s="1"/>
  <c r="AC133"/>
  <c r="Y133"/>
  <c r="U133"/>
  <c r="Q133"/>
  <c r="AB131"/>
  <c r="X131"/>
  <c r="T131"/>
  <c r="AI146"/>
  <c r="AD137"/>
  <c r="AB137"/>
  <c r="AX148" s="1"/>
  <c r="Z137"/>
  <c r="AV148" s="1"/>
  <c r="X137"/>
  <c r="AT148" s="1"/>
  <c r="V137"/>
  <c r="AR148" s="1"/>
  <c r="T137"/>
  <c r="AP148" s="1"/>
  <c r="R137"/>
  <c r="AN148" s="1"/>
  <c r="AB133"/>
  <c r="Z133"/>
  <c r="X133"/>
  <c r="V133"/>
  <c r="T133"/>
  <c r="R133"/>
  <c r="AC131"/>
  <c r="AA131"/>
  <c r="Y131"/>
  <c r="W131"/>
  <c r="U131"/>
  <c r="S131"/>
  <c r="AC130"/>
  <c r="Y130"/>
  <c r="U130"/>
  <c r="AQ141" s="1"/>
  <c r="Q130"/>
  <c r="AB130"/>
  <c r="AX141" s="1"/>
  <c r="Z130"/>
  <c r="AV141" s="1"/>
  <c r="X130"/>
  <c r="AT141" s="1"/>
  <c r="V130"/>
  <c r="T130"/>
  <c r="AP141" s="1"/>
  <c r="R130"/>
  <c r="AN141" s="1"/>
  <c r="AE55"/>
  <c r="AL57"/>
  <c r="N132"/>
  <c r="AI143" s="1"/>
  <c r="Q132"/>
  <c r="AL143" s="1"/>
  <c r="W132"/>
  <c r="AR143" s="1"/>
  <c r="Y132"/>
  <c r="AT143" s="1"/>
  <c r="AA132"/>
  <c r="AV143" s="1"/>
  <c r="AB132"/>
  <c r="AW143" s="1"/>
  <c r="O135"/>
  <c r="AJ146" s="1"/>
  <c r="Q135"/>
  <c r="AL146" s="1"/>
  <c r="U135"/>
  <c r="AP146" s="1"/>
  <c r="W135"/>
  <c r="AR146" s="1"/>
  <c r="Y135"/>
  <c r="AT146" s="1"/>
  <c r="AA135"/>
  <c r="AV146" s="1"/>
  <c r="AC135"/>
  <c r="AX146" s="1"/>
  <c r="N131"/>
  <c r="O131"/>
  <c r="Q131"/>
  <c r="R132"/>
  <c r="AM143" s="1"/>
  <c r="T132"/>
  <c r="AO143" s="1"/>
  <c r="T135"/>
  <c r="AO146" s="1"/>
  <c r="P132"/>
  <c r="AK143" s="1"/>
  <c r="V132"/>
  <c r="AQ143" s="1"/>
  <c r="X132"/>
  <c r="AS143" s="1"/>
  <c r="Z132"/>
  <c r="AU143" s="1"/>
  <c r="AC132"/>
  <c r="AX143" s="1"/>
  <c r="P135"/>
  <c r="AK146" s="1"/>
  <c r="R135"/>
  <c r="AM146" s="1"/>
  <c r="V135"/>
  <c r="AQ146" s="1"/>
  <c r="X135"/>
  <c r="AS146" s="1"/>
  <c r="Z135"/>
  <c r="AU146" s="1"/>
  <c r="AB135"/>
  <c r="AW146" s="1"/>
  <c r="O132"/>
  <c r="AJ143" s="1"/>
  <c r="P131"/>
  <c r="S132"/>
  <c r="AN143" s="1"/>
  <c r="G52"/>
  <c r="AE62"/>
  <c r="AE61"/>
  <c r="AE63"/>
  <c r="AD54"/>
  <c r="N101" i="8"/>
  <c r="N103"/>
  <c r="N105"/>
  <c r="N107"/>
  <c r="AI118" s="1"/>
  <c r="N109"/>
  <c r="O102"/>
  <c r="O104"/>
  <c r="O106"/>
  <c r="O108"/>
  <c r="AK119" s="1"/>
  <c r="P101"/>
  <c r="P103"/>
  <c r="P105"/>
  <c r="P107"/>
  <c r="AL118" s="1"/>
  <c r="P109"/>
  <c r="Q102"/>
  <c r="Q104"/>
  <c r="Q106"/>
  <c r="Q108"/>
  <c r="AM119" s="1"/>
  <c r="R102"/>
  <c r="R104"/>
  <c r="R106"/>
  <c r="R108"/>
  <c r="AN119" s="1"/>
  <c r="S102"/>
  <c r="S104"/>
  <c r="S106"/>
  <c r="S108"/>
  <c r="AO119" s="1"/>
  <c r="U102"/>
  <c r="U104"/>
  <c r="U106"/>
  <c r="U108"/>
  <c r="AQ119" s="1"/>
  <c r="V102"/>
  <c r="V104"/>
  <c r="V106"/>
  <c r="V108"/>
  <c r="AR119" s="1"/>
  <c r="W102"/>
  <c r="W107"/>
  <c r="AS118" s="1"/>
  <c r="W109"/>
  <c r="X101"/>
  <c r="X103"/>
  <c r="X105"/>
  <c r="X107"/>
  <c r="AT118" s="1"/>
  <c r="X109"/>
  <c r="Y101"/>
  <c r="Y103"/>
  <c r="Y105"/>
  <c r="Y107"/>
  <c r="AU118" s="1"/>
  <c r="Y109"/>
  <c r="Z101"/>
  <c r="Z102"/>
  <c r="AA101"/>
  <c r="AA103"/>
  <c r="AA105"/>
  <c r="AA107"/>
  <c r="AW118" s="1"/>
  <c r="AB102"/>
  <c r="AB104"/>
  <c r="AB106"/>
  <c r="AB108"/>
  <c r="AX119" s="1"/>
  <c r="AC102"/>
  <c r="AC104"/>
  <c r="T101"/>
  <c r="T105"/>
  <c r="T107"/>
  <c r="AP118" s="1"/>
  <c r="T109"/>
  <c r="T102"/>
  <c r="AC107"/>
  <c r="AY118" s="1"/>
  <c r="W105"/>
  <c r="Z104"/>
  <c r="Z106"/>
  <c r="AA109"/>
  <c r="AW120" s="1"/>
  <c r="Z109"/>
  <c r="AV120" s="1"/>
  <c r="N102"/>
  <c r="N104"/>
  <c r="N106"/>
  <c r="N108"/>
  <c r="AI119" s="1"/>
  <c r="O101"/>
  <c r="O103"/>
  <c r="O105"/>
  <c r="O107"/>
  <c r="AK118" s="1"/>
  <c r="O109"/>
  <c r="P102"/>
  <c r="P104"/>
  <c r="P106"/>
  <c r="P108"/>
  <c r="AL119" s="1"/>
  <c r="Q101"/>
  <c r="Q103"/>
  <c r="Q105"/>
  <c r="Q107"/>
  <c r="AM118" s="1"/>
  <c r="Q109"/>
  <c r="R101"/>
  <c r="R103"/>
  <c r="R105"/>
  <c r="R107"/>
  <c r="AN118" s="1"/>
  <c r="R109"/>
  <c r="S101"/>
  <c r="S103"/>
  <c r="S105"/>
  <c r="S107"/>
  <c r="AO118" s="1"/>
  <c r="S109"/>
  <c r="AO120" s="1"/>
  <c r="U101"/>
  <c r="U103"/>
  <c r="U105"/>
  <c r="U107"/>
  <c r="AQ118" s="1"/>
  <c r="U109"/>
  <c r="V101"/>
  <c r="V103"/>
  <c r="V105"/>
  <c r="V107"/>
  <c r="AR118" s="1"/>
  <c r="V109"/>
  <c r="W101"/>
  <c r="W103"/>
  <c r="W108"/>
  <c r="AS119" s="1"/>
  <c r="X102"/>
  <c r="X104"/>
  <c r="X106"/>
  <c r="X108"/>
  <c r="AT119" s="1"/>
  <c r="Y102"/>
  <c r="Y104"/>
  <c r="Y106"/>
  <c r="Y108"/>
  <c r="AU119" s="1"/>
  <c r="Z103"/>
  <c r="AA104"/>
  <c r="AA106"/>
  <c r="AA108"/>
  <c r="AW119" s="1"/>
  <c r="AB101"/>
  <c r="AB103"/>
  <c r="AB105"/>
  <c r="AB107"/>
  <c r="AX118" s="1"/>
  <c r="AB109"/>
  <c r="AX120" s="1"/>
  <c r="AC103"/>
  <c r="AC105"/>
  <c r="T106"/>
  <c r="T108"/>
  <c r="AP119" s="1"/>
  <c r="T104"/>
  <c r="AC108"/>
  <c r="AY119" s="1"/>
  <c r="W106"/>
  <c r="Z107"/>
  <c r="AV118" s="1"/>
  <c r="AS47"/>
  <c r="AS49"/>
  <c r="AY136" i="9"/>
  <c r="AX136"/>
  <c r="AY134"/>
  <c r="AS50"/>
  <c r="AS52"/>
  <c r="AV130"/>
  <c r="AP130"/>
  <c r="AO130"/>
  <c r="AM130"/>
  <c r="AK130"/>
  <c r="AY139"/>
  <c r="AW130"/>
  <c r="AT130"/>
  <c r="AR130"/>
  <c r="AX130"/>
  <c r="AU130"/>
  <c r="AS130"/>
  <c r="AQ130"/>
  <c r="AN130"/>
  <c r="AL130"/>
  <c r="AJ130"/>
  <c r="AI130"/>
  <c r="AS43"/>
  <c r="AR43"/>
  <c r="AQ43"/>
  <c r="AP43"/>
  <c r="AO43"/>
  <c r="AN43"/>
  <c r="AM43"/>
  <c r="AL43"/>
  <c r="AK43"/>
  <c r="AJ43"/>
  <c r="AI43"/>
  <c r="AH43"/>
  <c r="AG43"/>
  <c r="AF43"/>
  <c r="AE43"/>
  <c r="AD43"/>
  <c r="G41"/>
  <c r="AS44"/>
  <c r="AS46"/>
  <c r="AS47"/>
  <c r="AS51"/>
  <c r="AC122"/>
  <c r="AB122"/>
  <c r="AW133" s="1"/>
  <c r="AA122"/>
  <c r="AV133" s="1"/>
  <c r="Z122"/>
  <c r="AU133" s="1"/>
  <c r="Y122"/>
  <c r="AT133" s="1"/>
  <c r="X122"/>
  <c r="AS133" s="1"/>
  <c r="W122"/>
  <c r="AR133" s="1"/>
  <c r="V122"/>
  <c r="AQ133" s="1"/>
  <c r="U122"/>
  <c r="AP133" s="1"/>
  <c r="T122"/>
  <c r="AO133" s="1"/>
  <c r="M33"/>
  <c r="AD44" s="1"/>
  <c r="N33"/>
  <c r="AE44" s="1"/>
  <c r="O33"/>
  <c r="AF44" s="1"/>
  <c r="P33"/>
  <c r="AG44" s="1"/>
  <c r="Q33"/>
  <c r="AH44" s="1"/>
  <c r="R33"/>
  <c r="AI44" s="1"/>
  <c r="S33"/>
  <c r="AJ44" s="1"/>
  <c r="T33"/>
  <c r="AK44" s="1"/>
  <c r="U33"/>
  <c r="AL44" s="1"/>
  <c r="V33"/>
  <c r="AM44" s="1"/>
  <c r="W33"/>
  <c r="AN44" s="1"/>
  <c r="X33"/>
  <c r="AO44" s="1"/>
  <c r="Y33"/>
  <c r="AP44" s="1"/>
  <c r="Z33"/>
  <c r="AQ44" s="1"/>
  <c r="AA33"/>
  <c r="AR44" s="1"/>
  <c r="M34"/>
  <c r="N34"/>
  <c r="O34"/>
  <c r="P34"/>
  <c r="Q34"/>
  <c r="R34"/>
  <c r="S34"/>
  <c r="T34"/>
  <c r="U34"/>
  <c r="V34"/>
  <c r="W34"/>
  <c r="X34"/>
  <c r="Y34"/>
  <c r="Z34"/>
  <c r="AA34"/>
  <c r="M35"/>
  <c r="AD46" s="1"/>
  <c r="N35"/>
  <c r="AE46" s="1"/>
  <c r="O35"/>
  <c r="AF46" s="1"/>
  <c r="P35"/>
  <c r="AG46" s="1"/>
  <c r="Q35"/>
  <c r="AH46" s="1"/>
  <c r="R35"/>
  <c r="AI46" s="1"/>
  <c r="S35"/>
  <c r="AJ46" s="1"/>
  <c r="T35"/>
  <c r="AK46" s="1"/>
  <c r="U35"/>
  <c r="AL46" s="1"/>
  <c r="V35"/>
  <c r="AM46" s="1"/>
  <c r="W35"/>
  <c r="AN46" s="1"/>
  <c r="X35"/>
  <c r="AO46" s="1"/>
  <c r="Y35"/>
  <c r="AP46" s="1"/>
  <c r="Z35"/>
  <c r="AQ46" s="1"/>
  <c r="AA35"/>
  <c r="AR46" s="1"/>
  <c r="M36"/>
  <c r="AD47" s="1"/>
  <c r="N36"/>
  <c r="AE47" s="1"/>
  <c r="O36"/>
  <c r="AF47" s="1"/>
  <c r="P36"/>
  <c r="AG47" s="1"/>
  <c r="Q36"/>
  <c r="AH47" s="1"/>
  <c r="R36"/>
  <c r="AI47" s="1"/>
  <c r="S36"/>
  <c r="AJ47" s="1"/>
  <c r="T36"/>
  <c r="AK47" s="1"/>
  <c r="U36"/>
  <c r="AL47" s="1"/>
  <c r="V36"/>
  <c r="AM47" s="1"/>
  <c r="W36"/>
  <c r="AN47" s="1"/>
  <c r="X36"/>
  <c r="AO47" s="1"/>
  <c r="Y36"/>
  <c r="AP47" s="1"/>
  <c r="Z36"/>
  <c r="AQ47" s="1"/>
  <c r="AA36"/>
  <c r="AR47" s="1"/>
  <c r="M37"/>
  <c r="N37"/>
  <c r="O37"/>
  <c r="P37"/>
  <c r="Q37"/>
  <c r="R37"/>
  <c r="S37"/>
  <c r="T37"/>
  <c r="U37"/>
  <c r="V37"/>
  <c r="W37"/>
  <c r="X37"/>
  <c r="Y37"/>
  <c r="Z37"/>
  <c r="AA37"/>
  <c r="M38"/>
  <c r="AD49" s="1"/>
  <c r="N38"/>
  <c r="AE49" s="1"/>
  <c r="O38"/>
  <c r="AF49" s="1"/>
  <c r="P38"/>
  <c r="AG49" s="1"/>
  <c r="Q38"/>
  <c r="AH49" s="1"/>
  <c r="R38"/>
  <c r="AI49" s="1"/>
  <c r="S38"/>
  <c r="AJ49" s="1"/>
  <c r="T38"/>
  <c r="U38"/>
  <c r="V38"/>
  <c r="W38"/>
  <c r="X38"/>
  <c r="Y38"/>
  <c r="Z38"/>
  <c r="AA38"/>
  <c r="M39"/>
  <c r="AD50" s="1"/>
  <c r="N39"/>
  <c r="AE50" s="1"/>
  <c r="O39"/>
  <c r="AF50" s="1"/>
  <c r="P39"/>
  <c r="AG50" s="1"/>
  <c r="Q39"/>
  <c r="AH50" s="1"/>
  <c r="R39"/>
  <c r="AI50" s="1"/>
  <c r="S39"/>
  <c r="AJ50" s="1"/>
  <c r="T39"/>
  <c r="AK50" s="1"/>
  <c r="U39"/>
  <c r="AL50" s="1"/>
  <c r="V39"/>
  <c r="AM50" s="1"/>
  <c r="W39"/>
  <c r="AN50" s="1"/>
  <c r="X39"/>
  <c r="AO50" s="1"/>
  <c r="Y39"/>
  <c r="AP50" s="1"/>
  <c r="Z39"/>
  <c r="AQ50" s="1"/>
  <c r="AA39"/>
  <c r="AR50" s="1"/>
  <c r="M40"/>
  <c r="AD51" s="1"/>
  <c r="N40"/>
  <c r="AE51" s="1"/>
  <c r="O40"/>
  <c r="AF51" s="1"/>
  <c r="P40"/>
  <c r="AG51" s="1"/>
  <c r="Q40"/>
  <c r="AH51" s="1"/>
  <c r="R40"/>
  <c r="AI51" s="1"/>
  <c r="S40"/>
  <c r="AJ51" s="1"/>
  <c r="T40"/>
  <c r="AK51" s="1"/>
  <c r="U40"/>
  <c r="AL51" s="1"/>
  <c r="V40"/>
  <c r="AM51" s="1"/>
  <c r="W40"/>
  <c r="AN51" s="1"/>
  <c r="X40"/>
  <c r="AO51" s="1"/>
  <c r="Y40"/>
  <c r="AP51" s="1"/>
  <c r="Z40"/>
  <c r="AQ51" s="1"/>
  <c r="AA40"/>
  <c r="AR51" s="1"/>
  <c r="M41"/>
  <c r="AD52" s="1"/>
  <c r="N41"/>
  <c r="AE52" s="1"/>
  <c r="O41"/>
  <c r="AF52" s="1"/>
  <c r="P41"/>
  <c r="AG52" s="1"/>
  <c r="Q41"/>
  <c r="AH52" s="1"/>
  <c r="R41"/>
  <c r="AI52" s="1"/>
  <c r="S41"/>
  <c r="AJ52" s="1"/>
  <c r="T41"/>
  <c r="AK52" s="1"/>
  <c r="U41"/>
  <c r="AL52" s="1"/>
  <c r="V41"/>
  <c r="AM52" s="1"/>
  <c r="W41"/>
  <c r="AN52" s="1"/>
  <c r="X41"/>
  <c r="AO52" s="1"/>
  <c r="Y41"/>
  <c r="AP52" s="1"/>
  <c r="Z41"/>
  <c r="AQ52" s="1"/>
  <c r="AA41"/>
  <c r="AR52" s="1"/>
  <c r="N120"/>
  <c r="O120"/>
  <c r="AK131" s="1"/>
  <c r="P120"/>
  <c r="AL131" s="1"/>
  <c r="Q120"/>
  <c r="AM131" s="1"/>
  <c r="R120"/>
  <c r="AN131" s="1"/>
  <c r="S120"/>
  <c r="AO131" s="1"/>
  <c r="T120"/>
  <c r="AP131" s="1"/>
  <c r="U120"/>
  <c r="AQ131" s="1"/>
  <c r="V120"/>
  <c r="AR131" s="1"/>
  <c r="W120"/>
  <c r="AS131" s="1"/>
  <c r="X120"/>
  <c r="AT131" s="1"/>
  <c r="Y120"/>
  <c r="AU131" s="1"/>
  <c r="Z120"/>
  <c r="AV131" s="1"/>
  <c r="AA120"/>
  <c r="AW131" s="1"/>
  <c r="AB120"/>
  <c r="AX131" s="1"/>
  <c r="N121"/>
  <c r="O121"/>
  <c r="P121"/>
  <c r="Q121"/>
  <c r="R121"/>
  <c r="S121"/>
  <c r="T121"/>
  <c r="U121"/>
  <c r="V121"/>
  <c r="W121"/>
  <c r="X121"/>
  <c r="Y121"/>
  <c r="Z121"/>
  <c r="AA121"/>
  <c r="AB121"/>
  <c r="N122"/>
  <c r="AI133" s="1"/>
  <c r="O122"/>
  <c r="AJ133" s="1"/>
  <c r="P122"/>
  <c r="AK133" s="1"/>
  <c r="Q122"/>
  <c r="AL133" s="1"/>
  <c r="R122"/>
  <c r="AM133" s="1"/>
  <c r="S122"/>
  <c r="AN133" s="1"/>
  <c r="N123"/>
  <c r="AI134" s="1"/>
  <c r="O123"/>
  <c r="AK134" s="1"/>
  <c r="P123"/>
  <c r="AL134" s="1"/>
  <c r="Q123"/>
  <c r="AM134" s="1"/>
  <c r="R123"/>
  <c r="AN134" s="1"/>
  <c r="S123"/>
  <c r="AO134" s="1"/>
  <c r="T123"/>
  <c r="AP134" s="1"/>
  <c r="U123"/>
  <c r="AQ134" s="1"/>
  <c r="V123"/>
  <c r="AR134" s="1"/>
  <c r="W123"/>
  <c r="AS134" s="1"/>
  <c r="X123"/>
  <c r="AT134" s="1"/>
  <c r="Y123"/>
  <c r="AU134" s="1"/>
  <c r="Z123"/>
  <c r="AV134" s="1"/>
  <c r="AA123"/>
  <c r="AW134" s="1"/>
  <c r="AB123"/>
  <c r="AX134" s="1"/>
  <c r="N124"/>
  <c r="O124"/>
  <c r="P124"/>
  <c r="Q124"/>
  <c r="R124"/>
  <c r="S124"/>
  <c r="T124"/>
  <c r="U124"/>
  <c r="V124"/>
  <c r="W124"/>
  <c r="X124"/>
  <c r="Y124"/>
  <c r="Z124"/>
  <c r="AA124"/>
  <c r="AB124"/>
  <c r="N125"/>
  <c r="AI136" s="1"/>
  <c r="O125"/>
  <c r="AJ136" s="1"/>
  <c r="P125"/>
  <c r="AK136" s="1"/>
  <c r="Q125"/>
  <c r="AL136" s="1"/>
  <c r="R125"/>
  <c r="AM136" s="1"/>
  <c r="S125"/>
  <c r="AN136" s="1"/>
  <c r="T125"/>
  <c r="AO136" s="1"/>
  <c r="U125"/>
  <c r="AP136" s="1"/>
  <c r="V125"/>
  <c r="AQ136" s="1"/>
  <c r="W125"/>
  <c r="AR136" s="1"/>
  <c r="X125"/>
  <c r="AS136" s="1"/>
  <c r="Y125"/>
  <c r="AT136" s="1"/>
  <c r="Z125"/>
  <c r="AU136" s="1"/>
  <c r="AA125"/>
  <c r="AV136" s="1"/>
  <c r="AB125"/>
  <c r="AW136" s="1"/>
  <c r="N126"/>
  <c r="AJ137" s="1"/>
  <c r="O126"/>
  <c r="AK137" s="1"/>
  <c r="P126"/>
  <c r="AL137" s="1"/>
  <c r="Q126"/>
  <c r="AM137" s="1"/>
  <c r="R126"/>
  <c r="AN137" s="1"/>
  <c r="S126"/>
  <c r="AO137" s="1"/>
  <c r="T126"/>
  <c r="AP137" s="1"/>
  <c r="U126"/>
  <c r="AQ137" s="1"/>
  <c r="V126"/>
  <c r="AR137" s="1"/>
  <c r="W126"/>
  <c r="AS137" s="1"/>
  <c r="X126"/>
  <c r="AT137" s="1"/>
  <c r="Y126"/>
  <c r="AU137" s="1"/>
  <c r="Z126"/>
  <c r="AV137" s="1"/>
  <c r="AA126"/>
  <c r="AW137" s="1"/>
  <c r="AB126"/>
  <c r="AX137" s="1"/>
  <c r="AC126"/>
  <c r="AY137" s="1"/>
  <c r="N127"/>
  <c r="AI138" s="1"/>
  <c r="O127"/>
  <c r="AK138" s="1"/>
  <c r="P127"/>
  <c r="AL138" s="1"/>
  <c r="Q127"/>
  <c r="AM138" s="1"/>
  <c r="R127"/>
  <c r="AN138" s="1"/>
  <c r="S127"/>
  <c r="AO138" s="1"/>
  <c r="T127"/>
  <c r="AP138" s="1"/>
  <c r="U127"/>
  <c r="AQ138" s="1"/>
  <c r="V127"/>
  <c r="AR138" s="1"/>
  <c r="W127"/>
  <c r="AS138" s="1"/>
  <c r="X127"/>
  <c r="AT138" s="1"/>
  <c r="Y127"/>
  <c r="AU138" s="1"/>
  <c r="Z127"/>
  <c r="AV138" s="1"/>
  <c r="AA127"/>
  <c r="AW138" s="1"/>
  <c r="AB127"/>
  <c r="AX138" s="1"/>
  <c r="AC127"/>
  <c r="AY138" s="1"/>
  <c r="N128"/>
  <c r="AI139" s="1"/>
  <c r="O128"/>
  <c r="AK139" s="1"/>
  <c r="P128"/>
  <c r="AL139" s="1"/>
  <c r="Q128"/>
  <c r="AM139" s="1"/>
  <c r="R128"/>
  <c r="AN139" s="1"/>
  <c r="S128"/>
  <c r="AO139" s="1"/>
  <c r="T128"/>
  <c r="AP139" s="1"/>
  <c r="U128"/>
  <c r="AQ139" s="1"/>
  <c r="V128"/>
  <c r="AR139" s="1"/>
  <c r="W128"/>
  <c r="AS139" s="1"/>
  <c r="X128"/>
  <c r="AT139" s="1"/>
  <c r="Y128"/>
  <c r="AU139" s="1"/>
  <c r="Z128"/>
  <c r="AV139" s="1"/>
  <c r="AA128"/>
  <c r="AW139" s="1"/>
  <c r="AB128"/>
  <c r="AX139" s="1"/>
  <c r="AY117" i="8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G109"/>
  <c r="AS48"/>
  <c r="AE40"/>
  <c r="AS40"/>
  <c r="AR40"/>
  <c r="AQ40"/>
  <c r="AP40"/>
  <c r="AO40"/>
  <c r="AN40"/>
  <c r="AM40"/>
  <c r="AL40"/>
  <c r="AK40"/>
  <c r="AJ40"/>
  <c r="AI40"/>
  <c r="AH40"/>
  <c r="AG40"/>
  <c r="AF40"/>
  <c r="AD40"/>
  <c r="G38"/>
  <c r="AY114"/>
  <c r="AX114"/>
  <c r="AS41"/>
  <c r="AS43"/>
  <c r="AS44"/>
  <c r="AS46"/>
  <c r="AY115"/>
  <c r="AX115"/>
  <c r="AW115"/>
  <c r="AV115"/>
  <c r="AU115"/>
  <c r="AT115"/>
  <c r="AS115"/>
  <c r="AR115"/>
  <c r="AQ115"/>
  <c r="AP115"/>
  <c r="AO115"/>
  <c r="M30"/>
  <c r="AD41" s="1"/>
  <c r="N30"/>
  <c r="AE41" s="1"/>
  <c r="O30"/>
  <c r="AF41" s="1"/>
  <c r="P30"/>
  <c r="AG41" s="1"/>
  <c r="Q30"/>
  <c r="AH41" s="1"/>
  <c r="R30"/>
  <c r="AI41" s="1"/>
  <c r="S30"/>
  <c r="AJ41" s="1"/>
  <c r="T30"/>
  <c r="AK41" s="1"/>
  <c r="U30"/>
  <c r="AL41" s="1"/>
  <c r="V30"/>
  <c r="AM41" s="1"/>
  <c r="W30"/>
  <c r="AN41" s="1"/>
  <c r="X30"/>
  <c r="AO41" s="1"/>
  <c r="Y30"/>
  <c r="AP41" s="1"/>
  <c r="Z30"/>
  <c r="AQ41" s="1"/>
  <c r="AA30"/>
  <c r="AR41" s="1"/>
  <c r="M31"/>
  <c r="N31"/>
  <c r="O31"/>
  <c r="P31"/>
  <c r="Q31"/>
  <c r="R31"/>
  <c r="S31"/>
  <c r="T31"/>
  <c r="U31"/>
  <c r="V31"/>
  <c r="W31"/>
  <c r="X31"/>
  <c r="Y31"/>
  <c r="Z31"/>
  <c r="AA31"/>
  <c r="M32"/>
  <c r="AD43" s="1"/>
  <c r="N32"/>
  <c r="AE43" s="1"/>
  <c r="O32"/>
  <c r="AF43" s="1"/>
  <c r="P32"/>
  <c r="AG43" s="1"/>
  <c r="Q32"/>
  <c r="AH43" s="1"/>
  <c r="R32"/>
  <c r="AI43" s="1"/>
  <c r="S32"/>
  <c r="AJ43" s="1"/>
  <c r="T32"/>
  <c r="AK43" s="1"/>
  <c r="U32"/>
  <c r="AL43" s="1"/>
  <c r="V32"/>
  <c r="AM43" s="1"/>
  <c r="W32"/>
  <c r="AN43" s="1"/>
  <c r="X32"/>
  <c r="AO43" s="1"/>
  <c r="Y32"/>
  <c r="AP43" s="1"/>
  <c r="Z32"/>
  <c r="AQ43" s="1"/>
  <c r="AA32"/>
  <c r="AR43" s="1"/>
  <c r="M33"/>
  <c r="AD44" s="1"/>
  <c r="N33"/>
  <c r="AE44" s="1"/>
  <c r="O33"/>
  <c r="AF44" s="1"/>
  <c r="P33"/>
  <c r="AG44" s="1"/>
  <c r="Q33"/>
  <c r="AH44" s="1"/>
  <c r="R33"/>
  <c r="AI44" s="1"/>
  <c r="S33"/>
  <c r="AJ44" s="1"/>
  <c r="T33"/>
  <c r="AK44" s="1"/>
  <c r="U33"/>
  <c r="AL44" s="1"/>
  <c r="V33"/>
  <c r="AM44" s="1"/>
  <c r="W33"/>
  <c r="AN44" s="1"/>
  <c r="X33"/>
  <c r="AO44" s="1"/>
  <c r="Y33"/>
  <c r="AP44" s="1"/>
  <c r="Z33"/>
  <c r="AQ44" s="1"/>
  <c r="AA33"/>
  <c r="AR44" s="1"/>
  <c r="M34"/>
  <c r="N34"/>
  <c r="O34"/>
  <c r="P34"/>
  <c r="Q34"/>
  <c r="R34"/>
  <c r="S34"/>
  <c r="T34"/>
  <c r="U34"/>
  <c r="V34"/>
  <c r="W34"/>
  <c r="X34"/>
  <c r="Y34"/>
  <c r="Z34"/>
  <c r="AA34"/>
  <c r="M35"/>
  <c r="AD46" s="1"/>
  <c r="N35"/>
  <c r="AE46" s="1"/>
  <c r="O35"/>
  <c r="AF46" s="1"/>
  <c r="P35"/>
  <c r="AG46" s="1"/>
  <c r="Q35"/>
  <c r="AH46" s="1"/>
  <c r="R35"/>
  <c r="AI46" s="1"/>
  <c r="S35"/>
  <c r="AJ46" s="1"/>
  <c r="T35"/>
  <c r="AK46" s="1"/>
  <c r="U35"/>
  <c r="AL46" s="1"/>
  <c r="V35"/>
  <c r="AM46" s="1"/>
  <c r="W35"/>
  <c r="AN46" s="1"/>
  <c r="X35"/>
  <c r="AO46" s="1"/>
  <c r="Y35"/>
  <c r="AP46" s="1"/>
  <c r="Z35"/>
  <c r="AQ46" s="1"/>
  <c r="AA35"/>
  <c r="AR46" s="1"/>
  <c r="AD47"/>
  <c r="AE47"/>
  <c r="AF47"/>
  <c r="AG47"/>
  <c r="AH47"/>
  <c r="AI47"/>
  <c r="AJ47"/>
  <c r="AK47"/>
  <c r="AL47"/>
  <c r="AM47"/>
  <c r="AN47"/>
  <c r="AO47"/>
  <c r="AP47"/>
  <c r="AQ47"/>
  <c r="AR47"/>
  <c r="AD48"/>
  <c r="AE48"/>
  <c r="AF48"/>
  <c r="AG48"/>
  <c r="AH48"/>
  <c r="AI48"/>
  <c r="AJ48"/>
  <c r="AK48"/>
  <c r="AL48"/>
  <c r="AM48"/>
  <c r="AN48"/>
  <c r="AO48"/>
  <c r="AP48"/>
  <c r="AQ48"/>
  <c r="AR48"/>
  <c r="AD49"/>
  <c r="AE49"/>
  <c r="AF49"/>
  <c r="AG49"/>
  <c r="AH49"/>
  <c r="AI49"/>
  <c r="AJ49"/>
  <c r="AK49"/>
  <c r="AL49"/>
  <c r="AM49"/>
  <c r="AN49"/>
  <c r="AO49"/>
  <c r="AP49"/>
  <c r="AQ49"/>
  <c r="AR49"/>
  <c r="AK112"/>
  <c r="AL112"/>
  <c r="AM112"/>
  <c r="AN112"/>
  <c r="AO112"/>
  <c r="AP112"/>
  <c r="AQ112"/>
  <c r="AR112"/>
  <c r="AS112"/>
  <c r="AT112"/>
  <c r="AU112"/>
  <c r="AV112"/>
  <c r="AW112"/>
  <c r="AX112"/>
  <c r="AI114"/>
  <c r="AJ114"/>
  <c r="AK114"/>
  <c r="AL114"/>
  <c r="AM114"/>
  <c r="AN114"/>
  <c r="AO114"/>
  <c r="AP114"/>
  <c r="AQ114"/>
  <c r="AR114"/>
  <c r="AS114"/>
  <c r="AT114"/>
  <c r="AU114"/>
  <c r="AV114"/>
  <c r="AW114"/>
  <c r="AJ115"/>
  <c r="AK115"/>
  <c r="AL115"/>
  <c r="AM115"/>
  <c r="AN115"/>
  <c r="AI117"/>
  <c r="AK117"/>
  <c r="AL117"/>
  <c r="AM117"/>
  <c r="AN117"/>
  <c r="AO117"/>
  <c r="AP117"/>
  <c r="AQ117"/>
  <c r="AR117"/>
  <c r="AS117"/>
  <c r="AT117"/>
  <c r="AU117"/>
  <c r="AV117"/>
  <c r="AW117"/>
  <c r="Z108"/>
  <c r="AV119" s="1"/>
  <c r="AI120"/>
  <c r="AK120"/>
  <c r="AL120"/>
  <c r="AM120"/>
  <c r="AN120"/>
  <c r="AP120"/>
  <c r="AQ120"/>
  <c r="AR120"/>
  <c r="AS120"/>
  <c r="AT120"/>
  <c r="AU120"/>
  <c r="AS54" i="4"/>
  <c r="AR54"/>
  <c r="AQ54"/>
  <c r="AP54"/>
  <c r="AO54"/>
  <c r="AN54"/>
  <c r="AM54"/>
  <c r="AL54"/>
  <c r="AK54"/>
  <c r="AJ54"/>
  <c r="AI54"/>
  <c r="AH54"/>
  <c r="AG54"/>
  <c r="AF54"/>
  <c r="AE54"/>
  <c r="AE60"/>
  <c r="N130"/>
  <c r="AJ141" s="1"/>
  <c r="AK141"/>
  <c r="AL141"/>
  <c r="AM141"/>
  <c r="AO141"/>
  <c r="AR141"/>
  <c r="AS141"/>
  <c r="AU141"/>
  <c r="AW141"/>
  <c r="AJ144"/>
  <c r="AK144"/>
  <c r="AL144"/>
  <c r="AM144"/>
  <c r="AN144"/>
  <c r="AO144"/>
  <c r="AP144"/>
  <c r="AQ144"/>
  <c r="AR144"/>
  <c r="AS144"/>
  <c r="AT144"/>
  <c r="AU144"/>
  <c r="AV144"/>
  <c r="AW144"/>
  <c r="AX144"/>
  <c r="M44"/>
  <c r="M45"/>
  <c r="M46"/>
  <c r="AD57" s="1"/>
  <c r="M47"/>
  <c r="AD58" s="1"/>
  <c r="M48"/>
  <c r="M49"/>
  <c r="AD60" s="1"/>
  <c r="M50"/>
  <c r="AD61" s="1"/>
  <c r="M51"/>
  <c r="M52"/>
  <c r="AD63" s="1"/>
  <c r="AB52"/>
  <c r="AS63" s="1"/>
  <c r="AA52"/>
  <c r="AR63" s="1"/>
  <c r="Z52"/>
  <c r="AQ63" s="1"/>
  <c r="Y52"/>
  <c r="AP63" s="1"/>
  <c r="X52"/>
  <c r="AO63" s="1"/>
  <c r="W52"/>
  <c r="AN63" s="1"/>
  <c r="V52"/>
  <c r="AM63" s="1"/>
  <c r="U52"/>
  <c r="AL63" s="1"/>
  <c r="T52"/>
  <c r="AK63" s="1"/>
  <c r="S52"/>
  <c r="AJ63" s="1"/>
  <c r="R52"/>
  <c r="AI63" s="1"/>
  <c r="Q52"/>
  <c r="AH63" s="1"/>
  <c r="P52"/>
  <c r="AG63" s="1"/>
  <c r="O52"/>
  <c r="AF63" s="1"/>
  <c r="AB51"/>
  <c r="AA51"/>
  <c r="Z51"/>
  <c r="Y51"/>
  <c r="X51"/>
  <c r="W51"/>
  <c r="V51"/>
  <c r="U51"/>
  <c r="T51"/>
  <c r="S51"/>
  <c r="R51"/>
  <c r="Q51"/>
  <c r="P51"/>
  <c r="O51"/>
  <c r="AB50"/>
  <c r="AS61" s="1"/>
  <c r="AA50"/>
  <c r="AR61" s="1"/>
  <c r="Z50"/>
  <c r="AQ61" s="1"/>
  <c r="Y50"/>
  <c r="AP61" s="1"/>
  <c r="X50"/>
  <c r="AO61" s="1"/>
  <c r="W50"/>
  <c r="AN61" s="1"/>
  <c r="V50"/>
  <c r="AM61" s="1"/>
  <c r="U50"/>
  <c r="AL61" s="1"/>
  <c r="T50"/>
  <c r="AK61" s="1"/>
  <c r="S50"/>
  <c r="AJ61" s="1"/>
  <c r="R50"/>
  <c r="AI61" s="1"/>
  <c r="Q50"/>
  <c r="AH61" s="1"/>
  <c r="P50"/>
  <c r="AG61" s="1"/>
  <c r="O50"/>
  <c r="AF61" s="1"/>
  <c r="AB49"/>
  <c r="AS60" s="1"/>
  <c r="AA49"/>
  <c r="AR60" s="1"/>
  <c r="Z49"/>
  <c r="AQ60" s="1"/>
  <c r="Y49"/>
  <c r="AP60" s="1"/>
  <c r="X49"/>
  <c r="AO60" s="1"/>
  <c r="W49"/>
  <c r="AN60" s="1"/>
  <c r="V49"/>
  <c r="AM60" s="1"/>
  <c r="U49"/>
  <c r="AL60" s="1"/>
  <c r="T49"/>
  <c r="AK60" s="1"/>
  <c r="S49"/>
  <c r="AJ60" s="1"/>
  <c r="R49"/>
  <c r="AI60" s="1"/>
  <c r="Q49"/>
  <c r="AH60" s="1"/>
  <c r="P49"/>
  <c r="AG60" s="1"/>
  <c r="O49"/>
  <c r="AF60" s="1"/>
  <c r="AB48"/>
  <c r="AA48"/>
  <c r="Z48"/>
  <c r="Y48"/>
  <c r="X48"/>
  <c r="W48"/>
  <c r="V48"/>
  <c r="U48"/>
  <c r="T48"/>
  <c r="S48"/>
  <c r="R48"/>
  <c r="Q48"/>
  <c r="P48"/>
  <c r="O48"/>
  <c r="AB47"/>
  <c r="AS58" s="1"/>
  <c r="AA47"/>
  <c r="AR58" s="1"/>
  <c r="Z47"/>
  <c r="AQ58" s="1"/>
  <c r="Y47"/>
  <c r="AP58" s="1"/>
  <c r="X47"/>
  <c r="AO58" s="1"/>
  <c r="W47"/>
  <c r="AN58" s="1"/>
  <c r="V47"/>
  <c r="AM58" s="1"/>
  <c r="U47"/>
  <c r="AL58" s="1"/>
  <c r="T47"/>
  <c r="AK58" s="1"/>
  <c r="S47"/>
  <c r="AJ58" s="1"/>
  <c r="R47"/>
  <c r="AI58" s="1"/>
  <c r="Q47"/>
  <c r="AH58" s="1"/>
  <c r="P47"/>
  <c r="AG58" s="1"/>
  <c r="O47"/>
  <c r="AF58" s="1"/>
  <c r="AB46"/>
  <c r="AS57" s="1"/>
  <c r="AA46"/>
  <c r="AR57" s="1"/>
  <c r="Z46"/>
  <c r="AQ57" s="1"/>
  <c r="Y46"/>
  <c r="AP57" s="1"/>
  <c r="X46"/>
  <c r="AO57" s="1"/>
  <c r="W46"/>
  <c r="AN57" s="1"/>
  <c r="V46"/>
  <c r="AM57" s="1"/>
  <c r="T46"/>
  <c r="AK57" s="1"/>
  <c r="S46"/>
  <c r="AJ57" s="1"/>
  <c r="R46"/>
  <c r="AI57" s="1"/>
  <c r="Q46"/>
  <c r="AH57" s="1"/>
  <c r="P46"/>
  <c r="AG57" s="1"/>
  <c r="O46"/>
  <c r="AF57" s="1"/>
  <c r="N46"/>
  <c r="AE57" s="1"/>
  <c r="AB45"/>
  <c r="AA45"/>
  <c r="Z45"/>
  <c r="Y45"/>
  <c r="X45"/>
  <c r="W45"/>
  <c r="V45"/>
  <c r="U45"/>
  <c r="T45"/>
  <c r="S45"/>
  <c r="R45"/>
  <c r="Q45"/>
  <c r="P45"/>
  <c r="O45"/>
  <c r="AB44"/>
  <c r="AA44"/>
  <c r="Z44"/>
  <c r="Y44"/>
  <c r="X44"/>
  <c r="W44"/>
  <c r="V44"/>
  <c r="U44"/>
  <c r="T44"/>
  <c r="S44"/>
  <c r="R44"/>
  <c r="Q44"/>
  <c r="P44"/>
  <c r="O44"/>
  <c r="AC59" i="10" l="1"/>
  <c r="AH50" s="1"/>
  <c r="AB89"/>
  <c r="Y89"/>
  <c r="W89"/>
  <c r="U89"/>
  <c r="AJ153"/>
  <c r="AJ146"/>
  <c r="AD66"/>
  <c r="AF66"/>
  <c r="AQ59"/>
  <c r="AH66"/>
  <c r="AJ66"/>
  <c r="AS59"/>
  <c r="AK59"/>
  <c r="AI59"/>
  <c r="AE59"/>
  <c r="AI66"/>
  <c r="AQ66"/>
  <c r="AK66"/>
  <c r="AP59"/>
  <c r="AL59"/>
  <c r="AH59"/>
  <c r="AD59"/>
  <c r="AM66"/>
  <c r="AE66"/>
  <c r="AJ154"/>
  <c r="AO66"/>
  <c r="AG66"/>
  <c r="AN59"/>
  <c r="AJ59"/>
  <c r="AF59"/>
  <c r="AJ148" i="4"/>
  <c r="AS55"/>
  <c r="AR55"/>
  <c r="AQ55"/>
  <c r="AP55"/>
  <c r="AO55"/>
  <c r="AN55"/>
  <c r="AM55"/>
  <c r="AL55"/>
  <c r="AK55"/>
  <c r="AJ55"/>
  <c r="AI55"/>
  <c r="AH55"/>
  <c r="AG55"/>
  <c r="AF55"/>
  <c r="AD55"/>
  <c r="AY143"/>
  <c r="AI141"/>
  <c r="AJ118" i="8"/>
  <c r="AJ119"/>
  <c r="AJ138" i="9"/>
  <c r="AI137"/>
  <c r="AJ131"/>
  <c r="AI131"/>
  <c r="AY133"/>
  <c r="AX133"/>
  <c r="AJ139"/>
  <c r="AJ134"/>
  <c r="AJ120" i="8"/>
  <c r="AJ112"/>
  <c r="AI112"/>
  <c r="AD62" i="4" l="1"/>
  <c r="M85"/>
  <c r="AF62"/>
  <c r="O85"/>
  <c r="AG62"/>
  <c r="P85"/>
  <c r="AH62"/>
  <c r="Q85"/>
  <c r="AI62"/>
  <c r="R85"/>
  <c r="AJ62"/>
  <c r="S85"/>
  <c r="AK62"/>
  <c r="T85"/>
  <c r="AL62"/>
  <c r="U85"/>
  <c r="AM62"/>
  <c r="V85"/>
  <c r="AN62"/>
  <c r="W85"/>
  <c r="AO62"/>
  <c r="X85"/>
  <c r="AP62"/>
  <c r="Y85"/>
  <c r="AQ62"/>
  <c r="Z85"/>
  <c r="AR62"/>
  <c r="AA85"/>
  <c r="AS62"/>
  <c r="AB85"/>
</calcChain>
</file>

<file path=xl/sharedStrings.xml><?xml version="1.0" encoding="utf-8"?>
<sst xmlns="http://schemas.openxmlformats.org/spreadsheetml/2006/main" count="1932" uniqueCount="481">
  <si>
    <t xml:space="preserve">1. Principles of organic farming </t>
  </si>
  <si>
    <t>6. Hoophouse construction</t>
  </si>
  <si>
    <t>7. Hoophouse production</t>
  </si>
  <si>
    <t>8. Marketing &amp; economics</t>
  </si>
  <si>
    <t>9. Assistance needs organic</t>
  </si>
  <si>
    <t>Expectations</t>
  </si>
  <si>
    <t xml:space="preserve">2. Soil fertility practices </t>
  </si>
  <si>
    <t>3. Weed &amp; pest practices</t>
  </si>
  <si>
    <t>4. Decisions &amp; profitability</t>
  </si>
  <si>
    <t>5. Hoophouse design &amp; materials</t>
  </si>
  <si>
    <t>Comments</t>
  </si>
  <si>
    <t>Are you NRCS?</t>
  </si>
  <si>
    <t>Are you State Dept. of Agric?</t>
  </si>
  <si>
    <t>Are you Farmer?</t>
  </si>
  <si>
    <t>Are you Other?</t>
  </si>
  <si>
    <t>Other Detail</t>
  </si>
  <si>
    <t>x</t>
  </si>
  <si>
    <t>10.  Hoophouse assistance needs</t>
  </si>
  <si>
    <t>11. Small-scale assistance needs</t>
  </si>
  <si>
    <t>12.  Limited resource assistance needs</t>
  </si>
  <si>
    <t>13. Organic farmers (confidence)</t>
  </si>
  <si>
    <t>14. Hoophouse growers (confidence)</t>
  </si>
  <si>
    <t>15. Small acreage growers (confidence)</t>
  </si>
  <si>
    <t>16. Limited resource farmers (confidence)</t>
  </si>
  <si>
    <t>Pre-training Survey</t>
  </si>
  <si>
    <t>Post-training Survey</t>
  </si>
  <si>
    <t>Expectations met?</t>
  </si>
  <si>
    <t>y</t>
  </si>
  <si>
    <t>Explain.</t>
  </si>
  <si>
    <t>Total # Respondents</t>
  </si>
  <si>
    <t>Total # NRCS Respondents</t>
  </si>
  <si>
    <t>Total # Farmer Respondents</t>
  </si>
  <si>
    <t>Average score, all respondents</t>
  </si>
  <si>
    <t>Average score, NRCS respondents</t>
  </si>
  <si>
    <t>Average score, Farmer respondents</t>
  </si>
  <si>
    <t>Total # Other Respondents</t>
  </si>
  <si>
    <t>Average score, Other respondents</t>
  </si>
  <si>
    <t>Total score, all respondents</t>
  </si>
  <si>
    <t>Total score, Farmer respondents</t>
  </si>
  <si>
    <t>Total score, Other respondents</t>
  </si>
  <si>
    <t>Total score State Dept. Ag. respondents</t>
  </si>
  <si>
    <t>Very good.</t>
  </si>
  <si>
    <t>Average score, State Dept. Ag. respondents</t>
  </si>
  <si>
    <t>Total # State Dept. Ag. respondents</t>
  </si>
  <si>
    <t>CheckSum</t>
  </si>
  <si>
    <t xml:space="preserve"> </t>
  </si>
  <si>
    <t>Other Federal Employee</t>
  </si>
  <si>
    <t>Conservation District</t>
  </si>
  <si>
    <t>NC Dept. Natural Resources</t>
  </si>
  <si>
    <t>Other State Employee</t>
  </si>
  <si>
    <t>Extension/ University</t>
  </si>
  <si>
    <t>Average score, Extension/University respondents</t>
  </si>
  <si>
    <t>Total # Extension/University respondents</t>
  </si>
  <si>
    <t>Total # Other Federal Respondents</t>
  </si>
  <si>
    <t>Total # Conservation District respondents</t>
  </si>
  <si>
    <t>Total # Other State Employee respondents</t>
  </si>
  <si>
    <t>Total # NC State Dept of Natural Resources respondents</t>
  </si>
  <si>
    <t>chksum =</t>
  </si>
  <si>
    <t>Average score, Other Federal respondents</t>
  </si>
  <si>
    <t>Average score, Conservation District respondents</t>
  </si>
  <si>
    <t>Average score, State Dept. Natural Resources respondents</t>
  </si>
  <si>
    <t>Average score, Other State Employee respondents</t>
  </si>
  <si>
    <t>Total score, NRS respondents</t>
  </si>
  <si>
    <t>Total score, Other Federal respondents</t>
  </si>
  <si>
    <t>Total score Conservation District respondents</t>
  </si>
  <si>
    <t>Total score State Dept Natural Resources respondents</t>
  </si>
  <si>
    <t>Total score, Other State Employee respondents</t>
  </si>
  <si>
    <t>Total score, Other Extension/University respondents</t>
  </si>
  <si>
    <t>Useful for service to producers?</t>
  </si>
  <si>
    <t>Most Beneficial part or information</t>
  </si>
  <si>
    <t>Recommendations</t>
  </si>
  <si>
    <t>n</t>
  </si>
  <si>
    <t>Total count, all respondents</t>
  </si>
  <si>
    <t>Total count, NRS respondents</t>
  </si>
  <si>
    <t>Total count, Other Federal respondents</t>
  </si>
  <si>
    <t>Total count Conservation District respondents</t>
  </si>
  <si>
    <t>Total count State Dept. Ag. respondents</t>
  </si>
  <si>
    <t>Total count State Dept Natural Resources respondents</t>
  </si>
  <si>
    <t>Total count, Other State Employee respondents</t>
  </si>
  <si>
    <t>Total count, Other Extension/University respondents</t>
  </si>
  <si>
    <t>Total count, Farmer respondents</t>
  </si>
  <si>
    <t>Total count, Other respondents</t>
  </si>
  <si>
    <t>(= # "Yes")</t>
  </si>
  <si>
    <t>(= # "No")</t>
  </si>
  <si>
    <t>None</t>
  </si>
  <si>
    <t>June 17, 2013  Goodman, MS</t>
  </si>
  <si>
    <t>extension techniques</t>
  </si>
  <si>
    <t>learn what to plant in high tunnels; rotation of crops, etc</t>
  </si>
  <si>
    <t>learn more about organic &amp; high tunnel growing</t>
  </si>
  <si>
    <t>learning all we can</t>
  </si>
  <si>
    <t>hoophouse education</t>
  </si>
  <si>
    <t>increase knowledge</t>
  </si>
  <si>
    <t>Delta Fresh</t>
  </si>
  <si>
    <t>learn from high tunnel experts</t>
  </si>
  <si>
    <t>nonprofit</t>
  </si>
  <si>
    <t>learn about high tunnels</t>
  </si>
  <si>
    <t>learn moe about high tunnel production</t>
  </si>
  <si>
    <t>information &amp; fellowship</t>
  </si>
  <si>
    <t>gain info concerning high tunnel veg production, varieties, planting dates</t>
  </si>
  <si>
    <t>Choctaw Fresh</t>
  </si>
  <si>
    <t>to gain valuable knowledge ot help in my job &amp; at home</t>
  </si>
  <si>
    <t>learn more about organic farming</t>
  </si>
  <si>
    <t>learn organic farming methods &amp; organic soil mgmt</t>
  </si>
  <si>
    <t>a lot of knowledge needed/what's available to help us as small farmers</t>
  </si>
  <si>
    <t xml:space="preserve">a lot of knowledge  </t>
  </si>
  <si>
    <t>teacher</t>
  </si>
  <si>
    <t>learn season extension techniques to implement in the city</t>
  </si>
  <si>
    <t>all speakers were great. Always willing to answer questions</t>
  </si>
  <si>
    <t>Mark Cain was great</t>
  </si>
  <si>
    <t>Mark Cain slides</t>
  </si>
  <si>
    <t>everything was great</t>
  </si>
  <si>
    <t>Got great info</t>
  </si>
  <si>
    <t>Relay info about topics</t>
  </si>
  <si>
    <t>solarization of hoophouse. Planting companion plants.</t>
  </si>
  <si>
    <t>consultant</t>
  </si>
  <si>
    <t>better knowledge of all categories. ?? for future research</t>
  </si>
  <si>
    <t>increase in each area starting from zero</t>
  </si>
  <si>
    <t>?? Day ?? &amp; adv. Specific part of process. Time training w/ need of attendee/more in depth</t>
  </si>
  <si>
    <t>All parts</t>
  </si>
  <si>
    <t>weed mgmt for hoophouse</t>
  </si>
  <si>
    <t>all info about hoophouse</t>
  </si>
  <si>
    <t>can't think of anything</t>
  </si>
  <si>
    <t>improved planning &amp; long term vision</t>
  </si>
  <si>
    <t>weed mgmt</t>
  </si>
  <si>
    <t>Trainers very knowledgable</t>
  </si>
  <si>
    <t>hope to make some of our farms organic &amp; this was awesome info</t>
  </si>
  <si>
    <t>Marketing/Crop planning/pest mgmt</t>
  </si>
  <si>
    <t>Inside room for training. Trainers were very good.</t>
  </si>
  <si>
    <t>about the pesticides</t>
  </si>
  <si>
    <t>Very instructional. Teacher very knowledgable</t>
  </si>
  <si>
    <t>All aspects</t>
  </si>
  <si>
    <t>Tour around farm</t>
  </si>
  <si>
    <t>?? Job ?? ??</t>
  </si>
  <si>
    <t>Great information</t>
  </si>
  <si>
    <t>Apply knowledge to our farm &amp; practices</t>
  </si>
  <si>
    <t>pest mgmt</t>
  </si>
  <si>
    <t>Well presented &amp; planned.</t>
  </si>
  <si>
    <t>Just starting up. Needed to learn more.</t>
  </si>
  <si>
    <t>Marketing</t>
  </si>
  <si>
    <t xml:space="preserve">Marketing </t>
  </si>
  <si>
    <t>Too hot!</t>
  </si>
  <si>
    <t>Very informative</t>
  </si>
  <si>
    <t>decision turf/bare walkways</t>
  </si>
  <si>
    <t>Marketing &amp; Mark Cain</t>
  </si>
  <si>
    <t>It was great!</t>
  </si>
  <si>
    <t>Very well organized &amp; informative</t>
  </si>
  <si>
    <t>construct a hoophouose</t>
  </si>
  <si>
    <t>hands on training</t>
  </si>
  <si>
    <t>keep up the good work</t>
  </si>
  <si>
    <t>Questions on high tunnels were answered &amp; markting of vegetables. Pest control &amp; cover crops very important.</t>
  </si>
  <si>
    <t>By planning mtgs through WCSHC we can discuss the information I have learned during this workshop.</t>
  </si>
  <si>
    <t>Hoophouses &amp; pest control.</t>
  </si>
  <si>
    <t>All topics covered well. Staff well informed.</t>
  </si>
  <si>
    <t>Better planning practices</t>
  </si>
  <si>
    <t xml:space="preserve">hoophouse </t>
  </si>
  <si>
    <t>staff well trained.</t>
  </si>
  <si>
    <t>cover plant use</t>
  </si>
  <si>
    <t>marketing your produce</t>
  </si>
  <si>
    <t>allow more time for Q&amp;A session</t>
  </si>
  <si>
    <t xml:space="preserve">Very informative. </t>
  </si>
  <si>
    <t>All was great.</t>
  </si>
  <si>
    <t>Continue on.</t>
  </si>
  <si>
    <t>All was very informative. I loved the hoophouse production. I learned what to do with my high tunnel when I get it next year.</t>
  </si>
  <si>
    <t>Understanding what is needed to plant my produce.</t>
  </si>
  <si>
    <t>Just continue on with the blessing to other small farmers.</t>
  </si>
  <si>
    <t>wealth of information. Very pertinent &amp; practical. Excellent presenters.</t>
  </si>
  <si>
    <t>Will distribute materials through our network. On website with permission.</t>
  </si>
  <si>
    <t>All beneficial.</t>
  </si>
  <si>
    <t>Serve lemondade &amp; fresh coffee during afternoon session when people are tired. Thank You!</t>
  </si>
  <si>
    <t>June 18, 2013  Meridian, MS</t>
  </si>
  <si>
    <t>Learn about high tunnel &amp; weed control.</t>
  </si>
  <si>
    <t>Knowledge</t>
  </si>
  <si>
    <t>Learn more about hoohouse &amp; growing.</t>
  </si>
  <si>
    <t>To learn about growing in hoophouse</t>
  </si>
  <si>
    <t>Learning more about weed control.</t>
  </si>
  <si>
    <t>To enhance my knowledge on veg production &amp; mktg</t>
  </si>
  <si>
    <t>Advancement of my knowledge of organic farming practices &amp; economics</t>
  </si>
  <si>
    <t>Get more familiar with organic &amp; hoophouse production as a new employee</t>
  </si>
  <si>
    <t>Training on appropriate use of high tunnels &amp; defining market ready products.</t>
  </si>
  <si>
    <t>Better understanding of seasonal high tunnels</t>
  </si>
  <si>
    <t>To learn about small-scale vegetable production.</t>
  </si>
  <si>
    <t>To get a better understanding about mgmt &amp; construction of hoophouses</t>
  </si>
  <si>
    <t>To learn more about organic veg production, certification &amp; high tunnel production practices.</t>
  </si>
  <si>
    <t>I'm expecting to get a better understanding about high tunnel mgmt.</t>
  </si>
  <si>
    <t>Everything.</t>
  </si>
  <si>
    <t>Staggered planting &amp; mktg, plus cover crops</t>
  </si>
  <si>
    <t>Very good presentation</t>
  </si>
  <si>
    <t>This training gave me information I can use to help both high tunnel organic &amp; conventional farmers.</t>
  </si>
  <si>
    <t>Yes this was a great training. I learned many practices to help improve soil &amp; plant health in high tunne houses.</t>
  </si>
  <si>
    <t>The info presented about soil solarization, crop rotation to keep a crop growing for market.</t>
  </si>
  <si>
    <t>Great training! Keep doing what you're doing!</t>
  </si>
  <si>
    <t>markeeting</t>
  </si>
  <si>
    <t>NRCS technical assistance &amp; consevation practices.</t>
  </si>
  <si>
    <t>organic farmers/organic nutrient mgmt</t>
  </si>
  <si>
    <t>Working together within a community organized. Crops produced to meet market needs.</t>
  </si>
  <si>
    <t>Farmer field night. ?? ?? ??. Market preparation.</t>
  </si>
  <si>
    <t>Very good training. The content was relevant &amp; the presenters were great.</t>
  </si>
  <si>
    <t>Helping people to grow crops more efficiently.</t>
  </si>
  <si>
    <t>The planning schedule &amp; building soil.</t>
  </si>
  <si>
    <t>Crop rotation. Keep production.</t>
  </si>
  <si>
    <t>How to make land more profitable.</t>
  </si>
  <si>
    <t>Soil organic building.</t>
  </si>
  <si>
    <t>Very good training. I can soon do a better job of planning &amp; managing programs that include high tunnel production.</t>
  </si>
  <si>
    <t>Adding practices such as solarization,  ??, soil health, cover crops.</t>
  </si>
  <si>
    <t>All beneficial pests in the high tunnel visit was very important.</t>
  </si>
  <si>
    <t>Don't speed through presentations at the end just explain slow &amp; when we ran out of time it's a ??sticking?? Point. Good over all training, though.</t>
  </si>
  <si>
    <t>Very informing.</t>
  </si>
  <si>
    <t>Knowledge.</t>
  </si>
  <si>
    <t>Soil fertility &amp; profitability.</t>
  </si>
  <si>
    <t>More than expected.</t>
  </si>
  <si>
    <t>I plan to use what I learned to have less weeks-more vegetables-better planning.</t>
  </si>
  <si>
    <t>Budgeting &amp; selling.</t>
  </si>
  <si>
    <t>Very informative; knowledgable speakers.</t>
  </si>
  <si>
    <t>Will be able to explain differentoptions to landowners.</t>
  </si>
  <si>
    <t>Solarization of soil in hoophouses.</t>
  </si>
  <si>
    <t>It was a little long for participants that travel from out of town.</t>
  </si>
  <si>
    <t>I understand better how to management hoophouse and organic farming cover cropsweed &amp; petst mgmt also financial side at ??</t>
  </si>
  <si>
    <t>MS Dept. Natural Resources</t>
  </si>
  <si>
    <t>Total # MS State Dept of Natural Resources respondents</t>
  </si>
  <si>
    <t>I understand better what to plant an dwhen in the hoophouse.</t>
  </si>
  <si>
    <t>I learned &amp; understood more on organic and high tunnel production.</t>
  </si>
  <si>
    <t>I do plan to utilize in ?? Farmers and copying them myself.</t>
  </si>
  <si>
    <t>Soil &amp; nutrient mgmt.</t>
  </si>
  <si>
    <t>Continue the ?? On outreach and education.</t>
  </si>
  <si>
    <t>Learn moe about high tunnel, weed control &amp; organic.</t>
  </si>
  <si>
    <t>Help with grass &amp; weed control &amp; marketing.</t>
  </si>
  <si>
    <t>Weed control &amp; marketing.</t>
  </si>
  <si>
    <t>Everything was very helpful &amp; keep up the good work and information need for the small farmer. My knowledge about farmer was greatly help.</t>
  </si>
  <si>
    <t>I have learned more about high tunnel mgmt &amp; organic production in this workshop.</t>
  </si>
  <si>
    <t>I'm better equipped to present a plan program for small farmers based on acquire knowledge f this workshop.</t>
  </si>
  <si>
    <t>Soil health sections &amp; marketing.</t>
  </si>
  <si>
    <t>June 21, 2013  Pickens, MS</t>
  </si>
  <si>
    <t>To learn more about High Tunnels.</t>
  </si>
  <si>
    <t>MS Assoc Coop</t>
  </si>
  <si>
    <t>To learn more about farming &amp; et more knowledge.</t>
  </si>
  <si>
    <t>To see the operations of farming.</t>
  </si>
  <si>
    <t>Anything I learn is going to be good.</t>
  </si>
  <si>
    <t>Bus Dev Spec</t>
  </si>
  <si>
    <t>Learn about marketing opportunities &amp; production strategies.</t>
  </si>
  <si>
    <t>Learn how to grow crops in hoophouse</t>
  </si>
  <si>
    <t>To leave with a better understanding for production with seasonal high tunnels &amp; organic farming.</t>
  </si>
  <si>
    <t>Educated on herbs, flowers</t>
  </si>
  <si>
    <t>Gaine a broader knowledge of hoophouse production</t>
  </si>
  <si>
    <t>To network with other farmers &amp; collect ideals &amp; certainly become more familiar with resources that can help my comm.</t>
  </si>
  <si>
    <t>I am a small farm(er)</t>
  </si>
  <si>
    <t>Learn more about sustainable production.</t>
  </si>
  <si>
    <t>Gain knowledge about setup &amp; operation of hoophouses</t>
  </si>
  <si>
    <t>To learn more about hoophouse production.</t>
  </si>
  <si>
    <t>To be informed how I can sustain the family farm so we can make profit &amp; leave a family legacy in order for future generation can keep the land.</t>
  </si>
  <si>
    <t>To better understand how organic farming meshes with the hight tunnel system.</t>
  </si>
  <si>
    <t>To be able to tell our landowners more about how &amp; what they need to know about this practice.</t>
  </si>
  <si>
    <t>learning</t>
  </si>
  <si>
    <t xml:space="preserve">Learn more about organics </t>
  </si>
  <si>
    <t>Learn everything I need to know about organic &amp; hoophouse production.</t>
  </si>
  <si>
    <t>To learn the advantages of high tunel &amp; NRCS role in promoting them.</t>
  </si>
  <si>
    <t>Ag Specialist</t>
  </si>
  <si>
    <t>Learn more</t>
  </si>
  <si>
    <t>To learn resources available for the high tunnel system.</t>
  </si>
  <si>
    <t>I would like to (learn) more about hoophouse &amp; organic production.</t>
  </si>
  <si>
    <t>Gain more knowledge on high tunnel production.</t>
  </si>
  <si>
    <t>To learn about organic farming &amp; hoophouses</t>
  </si>
  <si>
    <t>Learn about hoophouse.</t>
  </si>
  <si>
    <t>Construction of hoophouse</t>
  </si>
  <si>
    <t>Learn how to get the most from high tunnel.</t>
  </si>
  <si>
    <t>Science teacher</t>
  </si>
  <si>
    <t>Gain an understanding of how to plan a small farm &amp; care for the land without harming the environment.</t>
  </si>
  <si>
    <t>knowledge</t>
  </si>
  <si>
    <t>For organic farming</t>
  </si>
  <si>
    <t>e-mail conf/workshop</t>
  </si>
  <si>
    <t>I learn other way to control weeds.</t>
  </si>
  <si>
    <t>Learn about solarization.</t>
  </si>
  <si>
    <t>Very informative on organic farming &amp; hoophouses.</t>
  </si>
  <si>
    <t>produce organic vegetables</t>
  </si>
  <si>
    <t>To be able to grow vegetables year rond in hoophouses</t>
  </si>
  <si>
    <t>To begin the training earlier and have more presenters.</t>
  </si>
  <si>
    <t>farmer's wife</t>
  </si>
  <si>
    <t>I was informed more about high tunnels &amp; other information. I needed to find out what could I do to help my husband &amp; know what he is talking about.</t>
  </si>
  <si>
    <t>I have learned a lot more about organic farming.</t>
  </si>
  <si>
    <t>Have more workshops or training on hoophouses.</t>
  </si>
  <si>
    <t>At the hoophouse (Earcine Farm)</t>
  </si>
  <si>
    <t>It was great however we could have more info on starting up.</t>
  </si>
  <si>
    <t>Learn more about high tunnel production &amp; control of weed &amp; pest</t>
  </si>
  <si>
    <t>Only purchasing equipment that will benefit your soil type.</t>
  </si>
  <si>
    <t>solarizing hoophouse.</t>
  </si>
  <si>
    <t>solarization of soil.</t>
  </si>
  <si>
    <t>Plan to start a hoophouse.</t>
  </si>
  <si>
    <t>farm &amp; hoophouse</t>
  </si>
  <si>
    <t>more marketing info</t>
  </si>
  <si>
    <t>I plan to inform farmers that they can use the hoophouse for production tht will be good for markets.</t>
  </si>
  <si>
    <t>Showing of how to make the beds.</t>
  </si>
  <si>
    <t>Hands on activities.</t>
  </si>
  <si>
    <t>Gained more knowledge on the hoophouse production. Solarization was very interesting.</t>
  </si>
  <si>
    <t>We will try to build a demonstration hoophouse for farmers in our county to utilize some of the methods displayed.</t>
  </si>
  <si>
    <t>Too long.</t>
  </si>
  <si>
    <t>Better small farm practice</t>
  </si>
  <si>
    <t>Building soil</t>
  </si>
  <si>
    <t>There was very useful information about preparing the soil.</t>
  </si>
  <si>
    <t>I help producers that are in the process of building hoophouses.</t>
  </si>
  <si>
    <t>Presentaion on soil preparation within hoophouse.</t>
  </si>
  <si>
    <t>Most topics were covered.</t>
  </si>
  <si>
    <t>Proper techniques for productionof crops in hoophouses.</t>
  </si>
  <si>
    <t>The solarization of soils in hoophouse.</t>
  </si>
  <si>
    <t>Offer the training at a site that is more productive.</t>
  </si>
  <si>
    <t>production practices</t>
  </si>
  <si>
    <t>the farm visit</t>
  </si>
  <si>
    <t>lunch</t>
  </si>
  <si>
    <t>Great intro to organic farming! Excellent!</t>
  </si>
  <si>
    <t>Continue to build knowledge base. Take home materials will be useful.</t>
  </si>
  <si>
    <t>Superb! Enjoyed Field Day along w/ presentations.</t>
  </si>
  <si>
    <t>More often!</t>
  </si>
  <si>
    <t>Learn how to increase production.</t>
  </si>
  <si>
    <t>Soil solarization. Recordkeeping</t>
  </si>
  <si>
    <t>weed control, beneficial insects, recordkeeping</t>
  </si>
  <si>
    <t>networking for hoophouse installation</t>
  </si>
  <si>
    <t>weed control-solarization</t>
  </si>
  <si>
    <t>This info gave me a roadmap so we will be able to plot our the land care, and make use of the soil for profit.</t>
  </si>
  <si>
    <t>All farm enterprise ??</t>
  </si>
  <si>
    <t>More great information</t>
  </si>
  <si>
    <t>I have a new interest in organics.</t>
  </si>
  <si>
    <t>Preparation process. Understanding the broader scale.</t>
  </si>
  <si>
    <t>With my customers at the NRCS</t>
  </si>
  <si>
    <t>Andrew Williams, solarization with using tunnel houses.</t>
  </si>
  <si>
    <t>Give information but in smaller amount of time.</t>
  </si>
  <si>
    <t>Have a better concept of organics</t>
  </si>
  <si>
    <t>The solarization presentation was helpful.</t>
  </si>
  <si>
    <t>It was helpful to have a diverse cross section of users - farmers as well as NRCS - or other agency personnel present.</t>
  </si>
  <si>
    <t>Better signage at site - to get there.</t>
  </si>
  <si>
    <t>There is a lot more to this than I could have known. A very good program.</t>
  </si>
  <si>
    <t>Overall information was helpful. ?As I'll a beginner? The info gave me a overview for operation so I will be able to adjust to my farm.</t>
  </si>
  <si>
    <t>All information was very beneficial</t>
  </si>
  <si>
    <t>Gain extensive knowledge on hoophouse construction &amp; production practices for organic production within hoophouses.</t>
  </si>
  <si>
    <t>I can now review my notes &amp; watch the DVD to help them.</t>
  </si>
  <si>
    <t>Recordkeeping, soils &amp; plants.</t>
  </si>
  <si>
    <t>The program was very good.</t>
  </si>
  <si>
    <t>Natl Women in Ag</t>
  </si>
  <si>
    <t>The training was very informative. Lots of great farmers was here &amp; Agency. I can do much more in regard to farming from this training.</t>
  </si>
  <si>
    <t>I will be able to share the CD/DVD with them. I network with others who are doing the same thing that are willing to answer questions.</t>
  </si>
  <si>
    <t>The presentation was very informative. They gave much needed information.</t>
  </si>
  <si>
    <t>The training was very interesting. Small group session to be able to talk to farmers growing the same veggie (round table sessions).</t>
  </si>
  <si>
    <t>Learning about soil preparation, crop rotation, market demand &amp; planning were all very helpful.</t>
  </si>
  <si>
    <t>Planning a school garden.</t>
  </si>
  <si>
    <t>Understanding soil prep &amp; pest control.</t>
  </si>
  <si>
    <t>Outline of the Powerpoint presentations for note-taking.</t>
  </si>
  <si>
    <t>Consultant</t>
  </si>
  <si>
    <t>TA workshops</t>
  </si>
  <si>
    <t>1st segment at the hoophouse.</t>
  </si>
  <si>
    <t>How to grow crops in hoophouse &amp; manage them.</t>
  </si>
  <si>
    <t>Everything was very useful.</t>
  </si>
  <si>
    <t>I learn more than I knew.</t>
  </si>
  <si>
    <t>I learn more about the hoophouse.</t>
  </si>
  <si>
    <t>Different planting.</t>
  </si>
  <si>
    <t>Although more site visit on farms comparing what went wrong with this farmer's plan. I what went right with the other farmer's plan.</t>
  </si>
  <si>
    <t>June 20, 2013  Pontotoc, MS</t>
  </si>
  <si>
    <t>Information on organic growing.</t>
  </si>
  <si>
    <t>Growing healthy food</t>
  </si>
  <si>
    <t>Learn what to look for to certify a hoophouse</t>
  </si>
  <si>
    <t>Foundational &amp; advanced information on organic &amp; hoophouse concepts. ?? &amp; pest mgmt.</t>
  </si>
  <si>
    <t>Learn as much as possible.</t>
  </si>
  <si>
    <t>Increase knowledge of organic/alternative crop production.</t>
  </si>
  <si>
    <t>To learn some useful information to improve my farm.</t>
  </si>
  <si>
    <t>To learn and acquire knowledge about diverse farming practices.</t>
  </si>
  <si>
    <t>To learn something to build my operation &amp; help others.</t>
  </si>
  <si>
    <t>Learn about the high tunnel design &amp; implementation</t>
  </si>
  <si>
    <t>To see growing techniques</t>
  </si>
  <si>
    <t>High tunnel information</t>
  </si>
  <si>
    <t>community gardener</t>
  </si>
  <si>
    <t>To increase my knowledge of organic hoophouse production &amp; apply that new knowledge towards building communities one garden at a time.</t>
  </si>
  <si>
    <t>economic dev</t>
  </si>
  <si>
    <t>Learn about organic high tunnel</t>
  </si>
  <si>
    <t>Learn the benefits of high tunnel</t>
  </si>
  <si>
    <t>Vegetable/ornamental production info</t>
  </si>
  <si>
    <t>Learn more about how hoophouses function. How to manage the crops grown (?temperature?) in hoophouses.</t>
  </si>
  <si>
    <t>More knowledge on high tunnels</t>
  </si>
  <si>
    <t>To learn how to properly install &amp; utilize a high tunnel system.</t>
  </si>
  <si>
    <t>Learn about high tunnels &amp; organic farming.</t>
  </si>
  <si>
    <t>Learn more about hoophouse operations.</t>
  </si>
  <si>
    <t>Get ideas for hoophouse designs</t>
  </si>
  <si>
    <t>Find out about organic composting</t>
  </si>
  <si>
    <t>To learn more about high tunnel systems</t>
  </si>
  <si>
    <t>Increase knowledge on high tunnels &amp; organic production.</t>
  </si>
  <si>
    <t>North Delta Produce Growers</t>
  </si>
  <si>
    <t>This training was one long need things about high tunnel growing was answered. That's for the studies that's being done.</t>
  </si>
  <si>
    <t>I was interested in possible ?? &amp; practices. I have encountered a good variety of both.</t>
  </si>
  <si>
    <t>Development &amp; use of organic methods. Development &amp; mgmt of produce marketing.</t>
  </si>
  <si>
    <t>Onsite hands on practice. Shared info on practice by veteran producer.</t>
  </si>
  <si>
    <t>The training was quite adequate. Not a gov employee, glad to see cooperation between agency &amp; association. Would like to see it more often.</t>
  </si>
  <si>
    <t>Expectations met, but not exceeded.</t>
  </si>
  <si>
    <t>I was able to obtain information to help answer landowner questions that are trying to enlarge their operation. I got new ideas to help enhance operations.</t>
  </si>
  <si>
    <t>solarization</t>
  </si>
  <si>
    <t>More NRCS technical info. State office to answer quetsions. NRCS specifically pointing out what and why practices are needed and what are the resources that (we'll) see addressed.</t>
  </si>
  <si>
    <t>I know more about hoophouse sytems than I did before I came today.</t>
  </si>
  <si>
    <t>I will use this to ?? The person in one county that I get financial assistance with a hoophouse.</t>
  </si>
  <si>
    <t>The most geneficial part was the Wise Family Farm Tour</t>
  </si>
  <si>
    <t>Local community. Extension of knowledge.</t>
  </si>
  <si>
    <t>Touring Wise Family Farm &amp; listening to Mr. Cain talk about his operation in Arkansas.</t>
  </si>
  <si>
    <t>marketing strategies explained by Mark Cain</t>
  </si>
  <si>
    <t>Learned more about hoophouse production &amp; startup use of ?? To grow plants.</t>
  </si>
  <si>
    <t>Field trips/lunch</t>
  </si>
  <si>
    <t>A lot of information was given in a short time. Limit amt of info to meet the needs of the audience.</t>
  </si>
  <si>
    <t>I learned that high tunnel system are very beneficial to these topes of farms.  Didn't expect that much marketing info to be shared. Good topic. Solarization new to me. Very informative.</t>
  </si>
  <si>
    <t>Will refer to the reference materials given when needed. Thanks. Marketing info was good.</t>
  </si>
  <si>
    <t>Hay bale cropping/farming. Dripp irrigation. Plastic cover over rows. Solarization concept.</t>
  </si>
  <si>
    <t>Find a new caterer: veggie wrap=NO, keep the cookies. Sandwiches should have been 1st choice.</t>
  </si>
  <si>
    <t>Like th eway the Wise's upcycled their equipment. Good looking farm.</t>
  </si>
  <si>
    <t>Hoophouse construction &amp; ventilation. Organic fertilizer options.</t>
  </si>
  <si>
    <t>Received expert info from people who have made these practices work for them.</t>
  </si>
  <si>
    <t>assist NRCS clients with construction of hoophouses</t>
  </si>
  <si>
    <t>seeing practices in person</t>
  </si>
  <si>
    <t>Once a year or twice we have a reuqest for information about a hoophouse.</t>
  </si>
  <si>
    <t>Mr. Wise and Mr. Cain</t>
  </si>
  <si>
    <t>1/2 day. Less technical information about production. That topic is for extension.</t>
  </si>
  <si>
    <t>Training gave me a better understanding of how crops are grown in hoophouse. The use of nutrients, temperatures &amp; weed control methods. Marketing produce was also important.</t>
  </si>
  <si>
    <t>I will be able to make recommendations on crops grown in hoophouses. Examples: vegetable vs flowers</t>
  </si>
  <si>
    <t>The structure of the hoophouses. Marketing of produce methods. Weed control methods in hoophouses (solarization).</t>
  </si>
  <si>
    <t>No recommendations - Good training</t>
  </si>
  <si>
    <t>marketability. Cropping system variations</t>
  </si>
  <si>
    <t>marketability</t>
  </si>
  <si>
    <t>classroom presentation</t>
  </si>
  <si>
    <t>Mark Cain did an excellent job</t>
  </si>
  <si>
    <t>Improve organization &amp; time mgmt. Tried to cover too much material in short period of time.</t>
  </si>
  <si>
    <t>I gained valuable information about organic production &amp; the benefits that hoophouses can add to an organic operation.</t>
  </si>
  <si>
    <t>I feel that I can give better information to new growers.</t>
  </si>
  <si>
    <t>The afternoon sessions/powerpoint presentations - very good speakers &amp; information</t>
  </si>
  <si>
    <t>I didn't know what to expect but I did get a lot of information that may help on my farm.</t>
  </si>
  <si>
    <t>use in my hoophouse</t>
  </si>
  <si>
    <t xml:space="preserve">marketing  </t>
  </si>
  <si>
    <t>Learn or reminded of better ways to farm &amp; market my products.</t>
  </si>
  <si>
    <t>Go back to my area &amp; share through on-farm visits.</t>
  </si>
  <si>
    <t>Organic pest control, hoophouse crops to bring best returns.</t>
  </si>
  <si>
    <t xml:space="preserve">I learned a lot about diverse farming practices.  </t>
  </si>
  <si>
    <t>NDPGA</t>
  </si>
  <si>
    <t>construction costs, etc. Govt cost-share, ?? Season ext</t>
  </si>
  <si>
    <t>Use to get produce to start crop early in spring. Also to get second crop in before Winter.</t>
  </si>
  <si>
    <t>Gen use of hoophouse; early start time on crop, water use in house, cover, etc.</t>
  </si>
  <si>
    <t>Have a landowner putting up hoophouses the day of the meeting.</t>
  </si>
  <si>
    <t>Learned more about organic farming &amp; marketing</t>
  </si>
  <si>
    <t>Learned organic is hard work but can be profitable</t>
  </si>
  <si>
    <t>hering from actual growers</t>
  </si>
  <si>
    <t>Maybe having training in Fall so you can spend more time at Famr instead of inside.</t>
  </si>
  <si>
    <t>Learned ideas for crop production</t>
  </si>
  <si>
    <t>actual farm visit</t>
  </si>
  <si>
    <t>Less classroom time/more farm time</t>
  </si>
  <si>
    <t>It gave me a better direction &amp; resource to give to our family of community gardeners.</t>
  </si>
  <si>
    <t>Most benficial was the walking tour and hands on or visual part of the presentation.</t>
  </si>
  <si>
    <t>more hands on activities</t>
  </si>
  <si>
    <t>Great tour &amp; great speakers</t>
  </si>
  <si>
    <t>field trip "hands on"</t>
  </si>
  <si>
    <t>don't change anything</t>
  </si>
  <si>
    <t>Actual producers with experience doing the presenting</t>
  </si>
  <si>
    <t>Advise landowners the pro and con of these topics</t>
  </si>
  <si>
    <t>Diseases in hoophouse, fertilizers, marketing strategies</t>
  </si>
  <si>
    <t>It was well planned &amp; organized. Good Job! Little too hot</t>
  </si>
  <si>
    <t>Very informative. Most speakers. Kept it interesting &amp; entertaining.</t>
  </si>
  <si>
    <t>more sold on the practice of organic than before</t>
  </si>
  <si>
    <t>use of cover crops were stressed</t>
  </si>
  <si>
    <t>I will show them the slide shows &amp; try to answer questions.</t>
  </si>
  <si>
    <t>Being able to tell prospective producers what to expect &amp; to inform them of what kinds of money they could possibly expect.</t>
  </si>
  <si>
    <t>more breaks</t>
  </si>
  <si>
    <t>Learn how difference vegetable are grown in hoophouses. How to better control weeks in the hoophouses. Better understanding of solarization.</t>
  </si>
  <si>
    <t>How to better use a house (hoop); how to get more nutrients into the soil in a hoophouse.</t>
  </si>
  <si>
    <t>Seeing the fields and solarization</t>
  </si>
  <si>
    <t>Needs to be two days. After 4 hours learning stops, especially after being drain by the sun.</t>
  </si>
  <si>
    <t>I learned quite a bit about practices related to use of high tunnel systems.</t>
  </si>
  <si>
    <t>There was extensive coverage of how to market the produce produced by farmers in order to make a profit.</t>
  </si>
  <si>
    <t>I enjoyed the lecture related to construction and implementation of high tunnels.</t>
  </si>
  <si>
    <t>Break it up to two days in order to cover the material.</t>
  </si>
  <si>
    <t>Solarization interesting have not seen that before</t>
  </si>
  <si>
    <t>Different crops and potential market, solarization</t>
  </si>
  <si>
    <t>crops, marketing, solarization</t>
  </si>
  <si>
    <t>Seeing organic farm in production</t>
  </si>
  <si>
    <t>* Note #17 deleted because it was blank</t>
  </si>
  <si>
    <t>X</t>
  </si>
  <si>
    <t>Total score, NRCS respondents</t>
  </si>
  <si>
    <t>Total count, NRCS respondents</t>
  </si>
  <si>
    <t>Mississippi Not Combined</t>
  </si>
  <si>
    <t>Pre-Training Survey</t>
  </si>
  <si>
    <t>Total score, Extension/University respondents</t>
  </si>
  <si>
    <t>Total count, Extension/University respondents</t>
  </si>
  <si>
    <t>Total count, other respondents</t>
  </si>
  <si>
    <t>Post-Training Survey</t>
  </si>
  <si>
    <t>AVERAGES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</si>
</sst>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/>
    <xf numFmtId="2" fontId="0" fillId="0" borderId="0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Fill="1" applyBorder="1" applyAlignment="1"/>
    <xf numFmtId="0" fontId="3" fillId="0" borderId="0" xfId="0" applyFont="1" applyAlignment="1">
      <alignment horizontal="center"/>
    </xf>
    <xf numFmtId="2" fontId="0" fillId="0" borderId="0" xfId="0" applyNumberFormat="1" applyAlignment="1"/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3" xfId="0" applyFont="1" applyBorder="1"/>
    <xf numFmtId="0" fontId="0" fillId="0" borderId="4" xfId="0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5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0" fontId="5" fillId="3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2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177"/>
  <sheetViews>
    <sheetView tabSelected="1" topLeftCell="A94" zoomScale="60" zoomScaleNormal="60" workbookViewId="0">
      <pane ySplit="3" topLeftCell="A97" activePane="bottomLeft" state="frozen"/>
      <selection activeCell="A94" sqref="A94"/>
      <selection pane="bottomLeft" activeCell="A97" sqref="A97"/>
    </sheetView>
  </sheetViews>
  <sheetFormatPr defaultRowHeight="14.4"/>
  <cols>
    <col min="2" max="2" width="11.44140625" style="4" customWidth="1"/>
    <col min="3" max="3" width="10.33203125" style="4" customWidth="1"/>
    <col min="4" max="4" width="10" style="4" customWidth="1"/>
    <col min="5" max="5" width="10.33203125" style="4" bestFit="1" customWidth="1"/>
    <col min="6" max="6" width="11.5546875" style="4" customWidth="1"/>
    <col min="7" max="7" width="12.109375" style="4" customWidth="1"/>
    <col min="8" max="9" width="10.109375" style="4" customWidth="1"/>
    <col min="10" max="11" width="9.109375" style="4"/>
    <col min="12" max="12" width="8.6640625" style="4" customWidth="1"/>
    <col min="13" max="13" width="11.33203125" style="4" customWidth="1"/>
    <col min="14" max="15" width="9.5546875" style="4" customWidth="1"/>
    <col min="16" max="16" width="8" style="4" customWidth="1"/>
    <col min="17" max="17" width="10" style="4" customWidth="1"/>
    <col min="18" max="19" width="9.109375" style="4"/>
    <col min="20" max="20" width="10.33203125" style="4" customWidth="1"/>
    <col min="21" max="25" width="9.109375" style="4"/>
    <col min="26" max="26" width="12.6640625" style="4" customWidth="1"/>
    <col min="27" max="27" width="9.109375" style="4"/>
    <col min="28" max="28" width="10.44140625" style="4" customWidth="1"/>
    <col min="29" max="29" width="9.109375" style="4"/>
    <col min="30" max="30" width="9.88671875" bestFit="1" customWidth="1"/>
    <col min="31" max="31" width="10.88671875" customWidth="1"/>
    <col min="32" max="32" width="10.33203125" bestFit="1" customWidth="1"/>
  </cols>
  <sheetData>
    <row r="2" spans="1:29" ht="15.6">
      <c r="A2" s="25" t="s">
        <v>352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29">
      <c r="A4" s="7" t="s">
        <v>24</v>
      </c>
    </row>
    <row r="5" spans="1:29" ht="77.25" customHeight="1">
      <c r="A5" s="2"/>
      <c r="B5" s="3" t="s">
        <v>11</v>
      </c>
      <c r="C5" s="3" t="s">
        <v>46</v>
      </c>
      <c r="D5" s="3" t="s">
        <v>47</v>
      </c>
      <c r="E5" s="3" t="s">
        <v>12</v>
      </c>
      <c r="F5" s="3" t="s">
        <v>48</v>
      </c>
      <c r="G5" s="3" t="s">
        <v>49</v>
      </c>
      <c r="H5" s="3" t="s">
        <v>50</v>
      </c>
      <c r="I5" s="3" t="s">
        <v>13</v>
      </c>
      <c r="J5" s="3" t="s">
        <v>14</v>
      </c>
      <c r="K5" s="3" t="s">
        <v>15</v>
      </c>
      <c r="L5" s="3" t="s">
        <v>5</v>
      </c>
      <c r="M5" s="3" t="s">
        <v>0</v>
      </c>
      <c r="N5" s="3" t="s">
        <v>6</v>
      </c>
      <c r="O5" s="3" t="s">
        <v>7</v>
      </c>
      <c r="P5" s="3" t="s">
        <v>8</v>
      </c>
      <c r="Q5" s="3" t="s">
        <v>9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17</v>
      </c>
      <c r="W5" s="3" t="s">
        <v>18</v>
      </c>
      <c r="X5" s="3" t="s">
        <v>19</v>
      </c>
      <c r="Y5" s="3" t="s">
        <v>20</v>
      </c>
      <c r="Z5" s="3" t="s">
        <v>21</v>
      </c>
      <c r="AA5" s="3" t="s">
        <v>22</v>
      </c>
      <c r="AB5" s="3" t="s">
        <v>23</v>
      </c>
      <c r="AC5" s="3" t="s">
        <v>10</v>
      </c>
    </row>
    <row r="6" spans="1:29">
      <c r="A6" s="5">
        <v>1</v>
      </c>
      <c r="B6" s="5" t="s">
        <v>45</v>
      </c>
      <c r="C6" s="5"/>
      <c r="D6" s="5"/>
      <c r="E6" s="5"/>
      <c r="F6" s="5"/>
      <c r="G6" s="5"/>
      <c r="H6" s="5"/>
      <c r="I6" s="5" t="s">
        <v>16</v>
      </c>
      <c r="J6" s="5"/>
      <c r="K6" s="5"/>
      <c r="L6" s="6" t="s">
        <v>353</v>
      </c>
      <c r="M6" s="5">
        <v>3</v>
      </c>
      <c r="N6" s="5">
        <v>3</v>
      </c>
      <c r="O6" s="5">
        <v>2</v>
      </c>
      <c r="P6" s="5">
        <v>2</v>
      </c>
      <c r="Q6" s="5">
        <v>3</v>
      </c>
      <c r="R6" s="5">
        <v>3</v>
      </c>
      <c r="S6" s="5">
        <v>3</v>
      </c>
      <c r="T6" s="5">
        <v>2</v>
      </c>
      <c r="U6" s="5">
        <v>2</v>
      </c>
      <c r="V6" s="5">
        <v>2</v>
      </c>
      <c r="W6" s="5">
        <v>2</v>
      </c>
      <c r="X6" s="5">
        <v>2</v>
      </c>
      <c r="Y6" s="5">
        <v>2</v>
      </c>
      <c r="Z6" s="5">
        <v>3</v>
      </c>
      <c r="AA6" s="5">
        <v>2</v>
      </c>
      <c r="AB6" s="5">
        <v>2</v>
      </c>
    </row>
    <row r="7" spans="1:29">
      <c r="A7" s="5">
        <v>2</v>
      </c>
      <c r="B7" s="5"/>
      <c r="C7" s="5"/>
      <c r="D7" s="5"/>
      <c r="E7" s="5"/>
      <c r="F7" s="5"/>
      <c r="G7" s="5"/>
      <c r="H7" s="5" t="s">
        <v>16</v>
      </c>
      <c r="I7" s="5"/>
      <c r="J7" s="5"/>
      <c r="K7" s="5"/>
      <c r="L7" s="6">
        <v>0</v>
      </c>
      <c r="M7" s="5">
        <v>3</v>
      </c>
      <c r="N7" s="5">
        <v>2</v>
      </c>
      <c r="O7" s="5">
        <v>2</v>
      </c>
      <c r="P7" s="5">
        <v>2</v>
      </c>
      <c r="Q7" s="5">
        <v>4</v>
      </c>
      <c r="R7" s="5">
        <v>5</v>
      </c>
      <c r="S7" s="5">
        <v>4</v>
      </c>
      <c r="T7" s="5">
        <v>3</v>
      </c>
      <c r="U7" s="5">
        <v>2</v>
      </c>
      <c r="V7" s="5">
        <v>3</v>
      </c>
      <c r="W7" s="5">
        <v>3</v>
      </c>
      <c r="X7" s="5">
        <v>3</v>
      </c>
      <c r="Y7" s="5">
        <v>3</v>
      </c>
      <c r="Z7" s="5">
        <v>4</v>
      </c>
      <c r="AA7" s="5">
        <v>3</v>
      </c>
      <c r="AB7" s="5">
        <v>4</v>
      </c>
    </row>
    <row r="8" spans="1:29">
      <c r="A8" s="5">
        <v>3</v>
      </c>
      <c r="B8" s="5"/>
      <c r="C8" s="5"/>
      <c r="D8" s="5"/>
      <c r="E8" s="5"/>
      <c r="F8" s="5"/>
      <c r="G8" s="5"/>
      <c r="H8" s="5"/>
      <c r="I8" s="5" t="s">
        <v>16</v>
      </c>
      <c r="J8" s="5"/>
      <c r="K8" s="5"/>
      <c r="L8" s="6" t="s">
        <v>354</v>
      </c>
      <c r="M8" s="5">
        <v>1</v>
      </c>
      <c r="N8" s="5">
        <v>1</v>
      </c>
      <c r="O8" s="5">
        <v>1</v>
      </c>
      <c r="P8" s="5">
        <v>1</v>
      </c>
      <c r="Q8" s="5">
        <v>2</v>
      </c>
      <c r="R8" s="5">
        <v>2</v>
      </c>
      <c r="S8" s="5">
        <v>2</v>
      </c>
      <c r="T8" s="5"/>
      <c r="U8" s="5"/>
      <c r="V8" s="5"/>
      <c r="W8" s="5"/>
      <c r="X8" s="5"/>
      <c r="Y8" s="5"/>
      <c r="Z8" s="5"/>
      <c r="AA8" s="5"/>
      <c r="AB8" s="5"/>
    </row>
    <row r="9" spans="1:29">
      <c r="A9" s="5">
        <v>4</v>
      </c>
      <c r="B9" s="5" t="s">
        <v>16</v>
      </c>
      <c r="C9" s="5"/>
      <c r="D9" s="5"/>
      <c r="E9" s="5"/>
      <c r="F9" s="5"/>
      <c r="G9" s="5"/>
      <c r="H9" s="5"/>
      <c r="I9" s="5"/>
      <c r="J9" s="5"/>
      <c r="K9" s="5"/>
      <c r="L9" s="6" t="s">
        <v>355</v>
      </c>
      <c r="M9" s="5">
        <v>2</v>
      </c>
      <c r="N9" s="5">
        <v>2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3</v>
      </c>
      <c r="V9" s="5">
        <v>3</v>
      </c>
      <c r="W9" s="5">
        <v>3</v>
      </c>
      <c r="X9" s="5">
        <v>4</v>
      </c>
      <c r="Y9" s="5">
        <v>3</v>
      </c>
      <c r="Z9" s="5">
        <v>3</v>
      </c>
      <c r="AA9" s="5">
        <v>3</v>
      </c>
      <c r="AB9" s="5">
        <v>4</v>
      </c>
    </row>
    <row r="10" spans="1:29">
      <c r="A10" s="5">
        <v>5</v>
      </c>
      <c r="B10" s="5"/>
      <c r="C10" s="5"/>
      <c r="D10" s="5"/>
      <c r="E10" s="5"/>
      <c r="F10" s="5"/>
      <c r="G10" s="5"/>
      <c r="H10" s="5"/>
      <c r="I10" s="5" t="s">
        <v>16</v>
      </c>
      <c r="J10" s="5"/>
      <c r="K10" s="5"/>
      <c r="L10" s="6" t="s">
        <v>356</v>
      </c>
      <c r="M10" s="5">
        <v>3</v>
      </c>
      <c r="N10" s="5">
        <v>3</v>
      </c>
      <c r="O10" s="5">
        <v>2</v>
      </c>
      <c r="P10" s="5">
        <v>2</v>
      </c>
      <c r="Q10" s="5">
        <v>4</v>
      </c>
      <c r="R10" s="5">
        <v>4</v>
      </c>
      <c r="S10" s="5">
        <v>3</v>
      </c>
      <c r="T10" s="5">
        <v>3</v>
      </c>
      <c r="U10" s="5">
        <v>4</v>
      </c>
      <c r="V10" s="5">
        <v>4</v>
      </c>
      <c r="W10" s="5">
        <v>4</v>
      </c>
      <c r="X10" s="5">
        <v>4</v>
      </c>
      <c r="Y10" s="5">
        <v>3</v>
      </c>
      <c r="Z10" s="5">
        <v>4</v>
      </c>
      <c r="AA10" s="5">
        <v>2</v>
      </c>
      <c r="AB10" s="5">
        <v>2</v>
      </c>
    </row>
    <row r="11" spans="1:29">
      <c r="A11" s="5">
        <v>6</v>
      </c>
      <c r="B11" s="5" t="s">
        <v>16</v>
      </c>
      <c r="C11" s="5"/>
      <c r="D11" s="5"/>
      <c r="E11" s="5"/>
      <c r="F11" s="5"/>
      <c r="G11" s="5"/>
      <c r="H11" s="5"/>
      <c r="I11" s="5"/>
      <c r="J11" s="5"/>
      <c r="K11" s="5"/>
      <c r="L11" s="6" t="s">
        <v>357</v>
      </c>
      <c r="M11" s="5">
        <v>3</v>
      </c>
      <c r="N11" s="5">
        <v>3</v>
      </c>
      <c r="O11" s="5">
        <v>2</v>
      </c>
      <c r="P11" s="5">
        <v>1</v>
      </c>
      <c r="Q11" s="5">
        <v>5</v>
      </c>
      <c r="R11" s="5">
        <v>5</v>
      </c>
      <c r="S11" s="5">
        <v>4</v>
      </c>
      <c r="T11" s="5">
        <v>1</v>
      </c>
      <c r="U11" s="5">
        <v>4</v>
      </c>
      <c r="V11" s="5">
        <v>4</v>
      </c>
      <c r="W11" s="5">
        <v>5</v>
      </c>
      <c r="X11" s="5">
        <v>5</v>
      </c>
      <c r="Y11" s="5">
        <v>1</v>
      </c>
      <c r="Z11" s="5">
        <v>2</v>
      </c>
      <c r="AA11" s="5">
        <v>5</v>
      </c>
      <c r="AB11" s="5">
        <v>5</v>
      </c>
    </row>
    <row r="12" spans="1:29">
      <c r="A12" s="5">
        <v>7</v>
      </c>
      <c r="B12" s="5" t="s">
        <v>16</v>
      </c>
      <c r="C12" s="5"/>
      <c r="D12" s="5"/>
      <c r="E12" s="5"/>
      <c r="F12" s="5"/>
      <c r="G12" s="5"/>
      <c r="H12" s="5"/>
      <c r="I12" s="5"/>
      <c r="J12" s="5"/>
      <c r="K12" s="5"/>
      <c r="L12" s="6" t="s">
        <v>358</v>
      </c>
      <c r="M12" s="5">
        <v>3</v>
      </c>
      <c r="N12" s="5">
        <v>3</v>
      </c>
      <c r="O12" s="5">
        <v>2</v>
      </c>
      <c r="P12" s="5">
        <v>1</v>
      </c>
      <c r="Q12" s="5">
        <v>2</v>
      </c>
      <c r="R12" s="5">
        <v>2</v>
      </c>
      <c r="S12" s="5">
        <v>2</v>
      </c>
      <c r="T12" s="5">
        <v>2</v>
      </c>
      <c r="U12" s="5">
        <v>3</v>
      </c>
      <c r="V12" s="5">
        <v>3</v>
      </c>
      <c r="W12" s="5">
        <v>3</v>
      </c>
      <c r="X12" s="5">
        <v>3</v>
      </c>
      <c r="Y12" s="5">
        <v>3</v>
      </c>
      <c r="Z12" s="5">
        <v>3</v>
      </c>
      <c r="AA12" s="5">
        <v>3</v>
      </c>
      <c r="AB12" s="5">
        <v>3</v>
      </c>
    </row>
    <row r="13" spans="1:29">
      <c r="A13" s="5">
        <v>8</v>
      </c>
      <c r="B13" s="5"/>
      <c r="C13" s="5"/>
      <c r="D13" s="5"/>
      <c r="E13" s="5"/>
      <c r="F13" s="5"/>
      <c r="G13" s="5"/>
      <c r="H13" s="5"/>
      <c r="I13" s="5" t="s">
        <v>16</v>
      </c>
      <c r="J13" s="5"/>
      <c r="K13" s="5"/>
      <c r="L13" s="6" t="s">
        <v>359</v>
      </c>
      <c r="M13" s="5">
        <v>4</v>
      </c>
      <c r="N13" s="5">
        <v>3</v>
      </c>
      <c r="O13" s="5">
        <v>4</v>
      </c>
      <c r="P13" s="5">
        <v>3</v>
      </c>
      <c r="Q13" s="5">
        <v>4</v>
      </c>
      <c r="R13" s="5">
        <v>5</v>
      </c>
      <c r="S13" s="5">
        <v>4</v>
      </c>
      <c r="T13" s="5">
        <v>3</v>
      </c>
      <c r="U13" s="5">
        <v>3</v>
      </c>
      <c r="V13" s="5">
        <v>3</v>
      </c>
      <c r="W13" s="5">
        <v>3</v>
      </c>
      <c r="X13" s="5">
        <v>4</v>
      </c>
      <c r="Y13" s="5">
        <v>3</v>
      </c>
      <c r="Z13" s="5">
        <v>3</v>
      </c>
      <c r="AA13" s="5">
        <v>3</v>
      </c>
      <c r="AB13" s="5">
        <v>5</v>
      </c>
    </row>
    <row r="14" spans="1:29">
      <c r="A14" s="5">
        <v>9</v>
      </c>
      <c r="B14" s="5"/>
      <c r="C14" s="5"/>
      <c r="D14" s="5"/>
      <c r="E14" s="5"/>
      <c r="F14" s="5"/>
      <c r="G14" s="5"/>
      <c r="H14" s="5"/>
      <c r="I14" s="5" t="s">
        <v>16</v>
      </c>
      <c r="J14" s="5"/>
      <c r="K14" s="5"/>
      <c r="L14" s="6" t="s">
        <v>360</v>
      </c>
      <c r="M14" s="5">
        <v>2</v>
      </c>
      <c r="N14" s="5">
        <v>2</v>
      </c>
      <c r="O14" s="5">
        <v>3</v>
      </c>
      <c r="P14" s="5">
        <v>3</v>
      </c>
      <c r="Q14" s="5">
        <v>3</v>
      </c>
      <c r="R14" s="5">
        <v>3</v>
      </c>
      <c r="S14" s="5">
        <v>3</v>
      </c>
      <c r="T14" s="5">
        <v>3</v>
      </c>
      <c r="U14" s="5">
        <v>3</v>
      </c>
      <c r="V14" s="5">
        <v>3</v>
      </c>
      <c r="W14" s="5">
        <v>3</v>
      </c>
      <c r="X14" s="5">
        <v>3</v>
      </c>
      <c r="Y14" s="5">
        <v>3</v>
      </c>
      <c r="Z14" s="5">
        <v>4</v>
      </c>
      <c r="AA14" s="5">
        <v>3</v>
      </c>
      <c r="AB14" s="5">
        <v>3</v>
      </c>
    </row>
    <row r="15" spans="1:29">
      <c r="A15" s="5">
        <v>10</v>
      </c>
      <c r="B15" s="5"/>
      <c r="C15" s="5"/>
      <c r="D15" s="5"/>
      <c r="E15" s="5"/>
      <c r="F15" s="5"/>
      <c r="G15" s="5"/>
      <c r="H15" s="5"/>
      <c r="I15" s="5" t="s">
        <v>16</v>
      </c>
      <c r="J15" s="5"/>
      <c r="K15" s="5"/>
      <c r="L15" s="6" t="s">
        <v>361</v>
      </c>
      <c r="M15" s="5">
        <v>4</v>
      </c>
      <c r="N15" s="5">
        <v>4</v>
      </c>
      <c r="O15" s="5">
        <v>3</v>
      </c>
      <c r="P15" s="5">
        <v>3</v>
      </c>
      <c r="Q15" s="5">
        <v>2</v>
      </c>
      <c r="R15" s="5">
        <v>2</v>
      </c>
      <c r="S15" s="5">
        <v>2</v>
      </c>
      <c r="T15" s="5">
        <v>1</v>
      </c>
      <c r="U15" s="5">
        <v>1</v>
      </c>
      <c r="V15" s="5">
        <v>1</v>
      </c>
      <c r="W15" s="5">
        <v>2</v>
      </c>
      <c r="X15" s="5">
        <v>2</v>
      </c>
      <c r="Y15" s="5">
        <v>4</v>
      </c>
      <c r="Z15" s="5">
        <v>4</v>
      </c>
      <c r="AA15" s="5">
        <v>4</v>
      </c>
      <c r="AB15" s="5">
        <v>4</v>
      </c>
    </row>
    <row r="16" spans="1:29">
      <c r="A16" s="5">
        <v>11</v>
      </c>
      <c r="B16" s="5" t="s">
        <v>16</v>
      </c>
      <c r="C16" s="5"/>
      <c r="D16" s="5"/>
      <c r="E16" s="5"/>
      <c r="F16" s="5"/>
      <c r="G16" s="5"/>
      <c r="H16" s="5"/>
      <c r="I16" s="5"/>
      <c r="J16" s="5"/>
      <c r="K16" s="5"/>
      <c r="L16" s="6" t="s">
        <v>362</v>
      </c>
      <c r="M16" s="5">
        <v>2</v>
      </c>
      <c r="N16" s="5">
        <v>2</v>
      </c>
      <c r="O16" s="5">
        <v>2</v>
      </c>
      <c r="P16" s="5">
        <v>2</v>
      </c>
      <c r="Q16" s="5">
        <v>1</v>
      </c>
      <c r="R16" s="5">
        <v>2</v>
      </c>
      <c r="S16" s="5">
        <v>1</v>
      </c>
      <c r="T16" s="5">
        <v>1</v>
      </c>
      <c r="U16" s="5">
        <v>2</v>
      </c>
      <c r="V16" s="5">
        <v>1</v>
      </c>
      <c r="W16" s="5">
        <v>2</v>
      </c>
      <c r="X16" s="5">
        <v>2</v>
      </c>
      <c r="Y16" s="5">
        <v>3</v>
      </c>
      <c r="Z16" s="5">
        <v>3</v>
      </c>
      <c r="AA16" s="5">
        <v>3</v>
      </c>
      <c r="AB16" s="5">
        <v>3</v>
      </c>
    </row>
    <row r="17" spans="1:28">
      <c r="A17" s="5">
        <v>12</v>
      </c>
      <c r="B17" s="5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6" t="s">
        <v>363</v>
      </c>
      <c r="M17" s="5">
        <v>3</v>
      </c>
      <c r="N17" s="5">
        <v>3</v>
      </c>
      <c r="O17" s="5">
        <v>3</v>
      </c>
      <c r="P17" s="5">
        <v>2</v>
      </c>
      <c r="Q17" s="5">
        <v>3</v>
      </c>
      <c r="R17" s="5">
        <v>3</v>
      </c>
      <c r="S17" s="5">
        <v>2</v>
      </c>
      <c r="T17" s="5">
        <v>2</v>
      </c>
      <c r="U17" s="5">
        <v>3</v>
      </c>
      <c r="V17" s="5">
        <v>3</v>
      </c>
      <c r="W17" s="5">
        <v>3</v>
      </c>
      <c r="X17" s="5">
        <v>3</v>
      </c>
      <c r="Y17" s="5">
        <v>2</v>
      </c>
      <c r="Z17" s="5">
        <v>3</v>
      </c>
      <c r="AA17" s="5">
        <v>3</v>
      </c>
      <c r="AB17" s="5">
        <v>3</v>
      </c>
    </row>
    <row r="18" spans="1:28">
      <c r="A18" s="5">
        <v>13</v>
      </c>
      <c r="B18" s="5" t="s">
        <v>16</v>
      </c>
      <c r="C18" s="5"/>
      <c r="D18" s="5"/>
      <c r="E18" s="5"/>
      <c r="F18" s="5"/>
      <c r="G18" s="5"/>
      <c r="H18" s="5"/>
      <c r="I18" s="5"/>
      <c r="J18" s="5"/>
      <c r="K18" s="5"/>
      <c r="L18" s="6">
        <v>0</v>
      </c>
      <c r="M18" s="5">
        <v>4</v>
      </c>
      <c r="N18" s="5">
        <v>4</v>
      </c>
      <c r="O18" s="5">
        <v>4</v>
      </c>
      <c r="P18" s="5">
        <v>4</v>
      </c>
      <c r="Q18" s="5">
        <v>4</v>
      </c>
      <c r="R18" s="5">
        <v>4</v>
      </c>
      <c r="S18" s="5">
        <v>4</v>
      </c>
      <c r="T18" s="5">
        <v>3</v>
      </c>
      <c r="U18" s="5">
        <v>4</v>
      </c>
      <c r="V18" s="5">
        <v>4</v>
      </c>
      <c r="W18" s="5">
        <v>4</v>
      </c>
      <c r="X18" s="5">
        <v>4</v>
      </c>
      <c r="Y18" s="5">
        <v>4</v>
      </c>
      <c r="Z18" s="5">
        <v>4</v>
      </c>
      <c r="AA18" s="5">
        <v>4</v>
      </c>
      <c r="AB18" s="5">
        <v>4</v>
      </c>
    </row>
    <row r="19" spans="1:28">
      <c r="A19" s="5">
        <v>14</v>
      </c>
      <c r="B19" s="5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6" t="s">
        <v>364</v>
      </c>
      <c r="M19" s="5">
        <v>1</v>
      </c>
      <c r="N19" s="5">
        <v>1</v>
      </c>
      <c r="O19" s="5">
        <v>1</v>
      </c>
      <c r="P19" s="5">
        <v>1</v>
      </c>
      <c r="Q19" s="5">
        <v>2</v>
      </c>
      <c r="R19" s="5">
        <v>2</v>
      </c>
      <c r="S19" s="5">
        <v>2</v>
      </c>
      <c r="T19" s="5">
        <v>2</v>
      </c>
      <c r="U19" s="5">
        <v>2</v>
      </c>
      <c r="V19" s="5">
        <v>2</v>
      </c>
      <c r="W19" s="5">
        <v>2</v>
      </c>
      <c r="X19" s="5">
        <v>2</v>
      </c>
      <c r="Y19" s="5">
        <v>1</v>
      </c>
      <c r="Z19" s="5">
        <v>2</v>
      </c>
      <c r="AA19" s="5">
        <v>1</v>
      </c>
      <c r="AB19" s="5">
        <v>2</v>
      </c>
    </row>
    <row r="20" spans="1:28">
      <c r="A20" s="5">
        <v>15</v>
      </c>
      <c r="B20" s="5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6">
        <v>0</v>
      </c>
      <c r="M20" s="5">
        <v>1</v>
      </c>
      <c r="N20" s="5">
        <v>2</v>
      </c>
      <c r="O20" s="5">
        <v>2</v>
      </c>
      <c r="P20" s="5">
        <v>2</v>
      </c>
      <c r="Q20" s="5">
        <v>3</v>
      </c>
      <c r="R20" s="5">
        <v>3</v>
      </c>
      <c r="S20" s="5">
        <v>3</v>
      </c>
      <c r="T20" s="5">
        <v>2</v>
      </c>
      <c r="U20" s="5">
        <v>2</v>
      </c>
      <c r="V20" s="5">
        <v>2</v>
      </c>
      <c r="W20" s="5">
        <v>4</v>
      </c>
      <c r="X20" s="5">
        <v>4</v>
      </c>
      <c r="Y20" s="5">
        <v>2</v>
      </c>
      <c r="Z20" s="5">
        <v>2</v>
      </c>
      <c r="AA20" s="5">
        <v>3</v>
      </c>
      <c r="AB20" s="5">
        <v>4</v>
      </c>
    </row>
    <row r="21" spans="1:28">
      <c r="A21" s="5">
        <v>16</v>
      </c>
      <c r="B21" s="5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6">
        <v>0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</row>
    <row r="22" spans="1:28">
      <c r="A22" s="5">
        <v>17</v>
      </c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5"/>
      <c r="L22" s="6">
        <v>0</v>
      </c>
      <c r="M22" s="5">
        <v>1</v>
      </c>
      <c r="N22" s="5">
        <v>2</v>
      </c>
      <c r="O22" s="5">
        <v>1</v>
      </c>
      <c r="P22" s="5">
        <v>2</v>
      </c>
      <c r="Q22" s="5">
        <v>3</v>
      </c>
      <c r="R22" s="5">
        <v>3</v>
      </c>
      <c r="S22" s="5">
        <v>3</v>
      </c>
      <c r="T22" s="5">
        <v>3</v>
      </c>
      <c r="U22" s="5">
        <v>3</v>
      </c>
      <c r="V22" s="5">
        <v>4</v>
      </c>
      <c r="W22" s="5"/>
      <c r="X22" s="5">
        <v>3</v>
      </c>
      <c r="Y22" s="5">
        <v>2</v>
      </c>
      <c r="Z22" s="5">
        <v>2</v>
      </c>
      <c r="AA22" s="5">
        <v>2</v>
      </c>
      <c r="AB22" s="5">
        <v>2</v>
      </c>
    </row>
    <row r="23" spans="1:28">
      <c r="A23" s="5">
        <v>18</v>
      </c>
      <c r="B23" s="5"/>
      <c r="C23" s="5"/>
      <c r="D23" s="5"/>
      <c r="E23" s="5"/>
      <c r="F23" s="5"/>
      <c r="G23" s="5"/>
      <c r="H23" s="5"/>
      <c r="I23" s="5"/>
      <c r="J23" s="5" t="s">
        <v>16</v>
      </c>
      <c r="K23" s="5" t="s">
        <v>365</v>
      </c>
      <c r="L23" s="6" t="s">
        <v>366</v>
      </c>
      <c r="M23" s="5">
        <v>3</v>
      </c>
      <c r="N23" s="5">
        <v>2</v>
      </c>
      <c r="O23" s="5">
        <v>3</v>
      </c>
      <c r="P23" s="5">
        <v>2</v>
      </c>
      <c r="Q23" s="5">
        <v>2</v>
      </c>
      <c r="R23" s="5">
        <v>2</v>
      </c>
      <c r="S23" s="5">
        <v>2</v>
      </c>
      <c r="T23" s="5">
        <v>2</v>
      </c>
      <c r="U23" s="5">
        <v>2</v>
      </c>
      <c r="V23" s="5">
        <v>2</v>
      </c>
      <c r="W23" s="5">
        <v>2</v>
      </c>
      <c r="X23" s="5">
        <v>2</v>
      </c>
      <c r="Y23" s="5">
        <v>2</v>
      </c>
      <c r="Z23" s="5">
        <v>2</v>
      </c>
      <c r="AA23" s="5">
        <v>3</v>
      </c>
      <c r="AB23" s="5">
        <v>2</v>
      </c>
    </row>
    <row r="24" spans="1:28">
      <c r="A24" s="5">
        <v>19</v>
      </c>
      <c r="B24" s="5"/>
      <c r="C24" s="5"/>
      <c r="D24" s="5"/>
      <c r="E24" s="5"/>
      <c r="F24" s="5"/>
      <c r="G24" s="5"/>
      <c r="H24" s="5"/>
      <c r="I24" s="5"/>
      <c r="J24" s="5" t="s">
        <v>16</v>
      </c>
      <c r="K24" s="5" t="s">
        <v>367</v>
      </c>
      <c r="L24" s="6" t="s">
        <v>368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/>
      <c r="S24" s="5"/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</row>
    <row r="25" spans="1:28">
      <c r="A25" s="5">
        <v>20</v>
      </c>
      <c r="B25" s="5"/>
      <c r="C25" s="5"/>
      <c r="D25" s="5"/>
      <c r="E25" s="5"/>
      <c r="F25" s="5"/>
      <c r="G25" s="5"/>
      <c r="H25" s="5"/>
      <c r="I25" s="5" t="s">
        <v>16</v>
      </c>
      <c r="J25" s="5"/>
      <c r="K25" s="5"/>
      <c r="L25" s="6" t="s">
        <v>369</v>
      </c>
      <c r="M25" s="5">
        <v>2</v>
      </c>
      <c r="N25" s="5">
        <v>2</v>
      </c>
      <c r="O25" s="5">
        <v>1</v>
      </c>
      <c r="P25" s="5">
        <v>2</v>
      </c>
      <c r="Q25" s="5">
        <v>2</v>
      </c>
      <c r="R25" s="5">
        <v>2</v>
      </c>
      <c r="S25" s="5">
        <v>2</v>
      </c>
      <c r="T25" s="5">
        <v>2</v>
      </c>
      <c r="U25" s="5">
        <v>1</v>
      </c>
      <c r="V25" s="5">
        <v>2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</row>
    <row r="26" spans="1:28">
      <c r="A26" s="5">
        <v>21</v>
      </c>
      <c r="B26" s="5" t="s">
        <v>16</v>
      </c>
      <c r="C26" s="5"/>
      <c r="D26" s="5"/>
      <c r="E26" s="5"/>
      <c r="F26" s="5"/>
      <c r="G26" s="5"/>
      <c r="H26" s="5"/>
      <c r="I26" s="5"/>
      <c r="J26" s="13"/>
      <c r="K26" s="11"/>
      <c r="L26" s="7" t="s">
        <v>370</v>
      </c>
      <c r="M26" s="12">
        <v>3</v>
      </c>
      <c r="N26" s="12">
        <v>4</v>
      </c>
      <c r="O26" s="12">
        <v>4</v>
      </c>
      <c r="P26" s="12">
        <v>3</v>
      </c>
      <c r="Q26" s="12">
        <v>3</v>
      </c>
      <c r="R26" s="12">
        <v>2</v>
      </c>
      <c r="S26" s="12">
        <v>3</v>
      </c>
      <c r="T26" s="12">
        <v>3</v>
      </c>
      <c r="U26" s="12">
        <v>3</v>
      </c>
      <c r="V26" s="12">
        <v>2</v>
      </c>
      <c r="W26" s="12">
        <v>3</v>
      </c>
      <c r="X26" s="12">
        <v>3</v>
      </c>
      <c r="Y26" s="12">
        <v>3</v>
      </c>
      <c r="Z26" s="12">
        <v>3</v>
      </c>
      <c r="AA26" s="12">
        <v>3</v>
      </c>
      <c r="AB26" s="12">
        <v>3</v>
      </c>
    </row>
    <row r="27" spans="1:28">
      <c r="A27" s="5">
        <v>22</v>
      </c>
      <c r="B27" s="5" t="s">
        <v>16</v>
      </c>
      <c r="C27" s="5"/>
      <c r="D27" s="5"/>
      <c r="E27" s="5"/>
      <c r="F27" s="5"/>
      <c r="G27" s="5"/>
      <c r="H27" s="5"/>
      <c r="I27" s="5"/>
      <c r="J27" s="13"/>
      <c r="K27" s="11"/>
      <c r="L27" s="7">
        <v>0</v>
      </c>
      <c r="M27" s="12">
        <v>2</v>
      </c>
      <c r="N27" s="12">
        <v>2</v>
      </c>
      <c r="O27" s="12">
        <v>2</v>
      </c>
      <c r="P27" s="12">
        <v>1</v>
      </c>
      <c r="Q27" s="12">
        <v>1</v>
      </c>
      <c r="R27" s="12">
        <v>1</v>
      </c>
      <c r="S27" s="12">
        <v>2</v>
      </c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5">
        <v>23</v>
      </c>
      <c r="B28" s="5" t="s">
        <v>16</v>
      </c>
      <c r="C28" s="5"/>
      <c r="D28" s="5"/>
      <c r="E28" s="5"/>
      <c r="F28" s="5"/>
      <c r="G28" s="5"/>
      <c r="H28" s="5"/>
      <c r="I28" s="5"/>
      <c r="J28" s="13"/>
      <c r="K28" s="11"/>
      <c r="L28" s="7" t="s">
        <v>371</v>
      </c>
      <c r="M28" s="12">
        <v>1</v>
      </c>
      <c r="N28" s="12">
        <v>2</v>
      </c>
      <c r="O28" s="12">
        <v>2</v>
      </c>
      <c r="P28" s="12">
        <v>2</v>
      </c>
      <c r="Q28" s="12">
        <v>3</v>
      </c>
      <c r="R28" s="12">
        <v>3</v>
      </c>
      <c r="S28" s="12">
        <v>2</v>
      </c>
      <c r="T28" s="12">
        <v>2</v>
      </c>
      <c r="U28" s="12">
        <v>2</v>
      </c>
      <c r="V28" s="12">
        <v>3</v>
      </c>
      <c r="W28" s="12">
        <v>3</v>
      </c>
      <c r="X28" s="12">
        <v>3</v>
      </c>
      <c r="Y28" s="12">
        <v>2</v>
      </c>
      <c r="Z28" s="12">
        <v>3</v>
      </c>
      <c r="AA28" s="12">
        <v>2</v>
      </c>
      <c r="AB28" s="12">
        <v>3</v>
      </c>
    </row>
    <row r="29" spans="1:28">
      <c r="A29" s="5">
        <v>24</v>
      </c>
      <c r="B29" s="5" t="s">
        <v>16</v>
      </c>
      <c r="C29" s="5"/>
      <c r="D29" s="5"/>
      <c r="E29" s="5"/>
      <c r="F29" s="5"/>
      <c r="G29" s="5"/>
      <c r="H29" s="5"/>
      <c r="I29" s="5"/>
      <c r="J29" s="13"/>
      <c r="K29" s="11"/>
      <c r="L29" s="7">
        <v>0</v>
      </c>
      <c r="M29" s="12">
        <v>3</v>
      </c>
      <c r="N29" s="12">
        <v>2</v>
      </c>
      <c r="O29" s="12">
        <v>2</v>
      </c>
      <c r="P29" s="12">
        <v>3</v>
      </c>
      <c r="Q29" s="12">
        <v>5</v>
      </c>
      <c r="R29" s="12">
        <v>4</v>
      </c>
      <c r="S29" s="12">
        <v>4</v>
      </c>
      <c r="T29" s="12">
        <v>3</v>
      </c>
      <c r="U29" s="12">
        <v>3</v>
      </c>
      <c r="V29" s="12">
        <v>3</v>
      </c>
      <c r="W29" s="12">
        <v>3</v>
      </c>
      <c r="X29" s="12">
        <v>3</v>
      </c>
      <c r="Y29" s="12">
        <v>4</v>
      </c>
      <c r="Z29" s="12">
        <v>4</v>
      </c>
      <c r="AA29" s="12">
        <v>4</v>
      </c>
      <c r="AB29" s="12">
        <v>4</v>
      </c>
    </row>
    <row r="30" spans="1:28">
      <c r="A30" s="5">
        <v>25</v>
      </c>
      <c r="B30" s="5" t="s">
        <v>16</v>
      </c>
      <c r="C30" s="5"/>
      <c r="D30" s="5"/>
      <c r="E30" s="5"/>
      <c r="F30" s="5"/>
      <c r="G30" s="5"/>
      <c r="H30" s="5"/>
      <c r="I30" s="5"/>
      <c r="J30" s="13"/>
      <c r="K30" s="11"/>
      <c r="L30" s="7">
        <v>0</v>
      </c>
      <c r="M30" s="12">
        <v>3</v>
      </c>
      <c r="N30" s="12">
        <v>3</v>
      </c>
      <c r="O30" s="12">
        <v>3</v>
      </c>
      <c r="P30" s="12">
        <v>3</v>
      </c>
      <c r="Q30" s="12">
        <v>3</v>
      </c>
      <c r="R30" s="12">
        <v>4</v>
      </c>
      <c r="S30" s="12">
        <v>4</v>
      </c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5">
        <v>26</v>
      </c>
      <c r="B31" s="5" t="s">
        <v>16</v>
      </c>
      <c r="C31" s="5"/>
      <c r="D31" s="5"/>
      <c r="E31" s="5"/>
      <c r="F31" s="5"/>
      <c r="G31" s="5"/>
      <c r="H31" s="5"/>
      <c r="I31" s="5"/>
      <c r="J31" s="13"/>
      <c r="K31" s="11"/>
      <c r="L31" s="7">
        <v>0</v>
      </c>
      <c r="M31" s="12">
        <v>3</v>
      </c>
      <c r="N31" s="12">
        <v>3</v>
      </c>
      <c r="O31" s="12">
        <v>3</v>
      </c>
      <c r="P31" s="12">
        <v>2</v>
      </c>
      <c r="Q31" s="12">
        <v>5</v>
      </c>
      <c r="R31" s="12">
        <v>5</v>
      </c>
      <c r="S31" s="12">
        <v>5</v>
      </c>
      <c r="T31" s="12">
        <v>4</v>
      </c>
      <c r="U31" s="12">
        <v>2</v>
      </c>
      <c r="V31" s="12">
        <v>5</v>
      </c>
      <c r="W31" s="12">
        <v>3</v>
      </c>
      <c r="X31" s="12">
        <v>4</v>
      </c>
      <c r="Y31" s="12">
        <v>4</v>
      </c>
      <c r="Z31" s="12">
        <v>5</v>
      </c>
      <c r="AA31" s="12">
        <v>3</v>
      </c>
      <c r="AB31" s="12">
        <v>5</v>
      </c>
    </row>
    <row r="32" spans="1:28">
      <c r="A32" s="5">
        <v>27</v>
      </c>
      <c r="B32" s="5" t="s">
        <v>16</v>
      </c>
      <c r="C32" s="5"/>
      <c r="D32" s="5"/>
      <c r="E32" s="5"/>
      <c r="F32" s="5"/>
      <c r="G32" s="5"/>
      <c r="H32" s="5"/>
      <c r="I32" s="5"/>
      <c r="J32" s="13"/>
      <c r="K32" s="11"/>
      <c r="L32" s="7">
        <v>0</v>
      </c>
      <c r="M32" s="12">
        <v>3</v>
      </c>
      <c r="N32" s="12">
        <v>2</v>
      </c>
      <c r="O32" s="12">
        <v>2</v>
      </c>
      <c r="P32" s="12">
        <v>3</v>
      </c>
      <c r="Q32" s="12">
        <v>3</v>
      </c>
      <c r="R32" s="12">
        <v>3</v>
      </c>
      <c r="S32" s="12">
        <v>3</v>
      </c>
      <c r="T32" s="12">
        <v>2</v>
      </c>
      <c r="U32" s="12">
        <v>3</v>
      </c>
      <c r="V32" s="12">
        <v>3</v>
      </c>
      <c r="W32" s="12">
        <v>4</v>
      </c>
      <c r="X32" s="12">
        <v>3</v>
      </c>
      <c r="Y32" s="12">
        <v>3</v>
      </c>
      <c r="Z32" s="12">
        <v>3</v>
      </c>
      <c r="AA32" s="12">
        <v>3</v>
      </c>
      <c r="AB32" s="12">
        <v>4</v>
      </c>
    </row>
    <row r="33" spans="1:29">
      <c r="A33" s="5">
        <v>28</v>
      </c>
      <c r="B33" s="5" t="s">
        <v>16</v>
      </c>
      <c r="C33" s="5"/>
      <c r="D33" s="5"/>
      <c r="E33" s="5"/>
      <c r="F33" s="5"/>
      <c r="G33" s="5"/>
      <c r="H33" s="5"/>
      <c r="I33" s="5"/>
      <c r="J33" s="13"/>
      <c r="K33" s="11"/>
      <c r="L33" s="7" t="s">
        <v>372</v>
      </c>
      <c r="M33" s="12">
        <v>2</v>
      </c>
      <c r="N33" s="12">
        <v>2</v>
      </c>
      <c r="O33" s="12">
        <v>2</v>
      </c>
      <c r="P33" s="12">
        <v>3</v>
      </c>
      <c r="Q33" s="12">
        <v>3</v>
      </c>
      <c r="R33" s="12">
        <v>4</v>
      </c>
      <c r="S33" s="12">
        <v>3</v>
      </c>
      <c r="T33" s="12">
        <v>3</v>
      </c>
      <c r="U33" s="12">
        <v>3</v>
      </c>
      <c r="V33" s="12">
        <v>4</v>
      </c>
      <c r="W33" s="12">
        <v>4</v>
      </c>
      <c r="X33" s="12">
        <v>4</v>
      </c>
      <c r="Y33" s="12">
        <v>3</v>
      </c>
      <c r="Z33" s="12">
        <v>4</v>
      </c>
      <c r="AA33" s="12">
        <v>4</v>
      </c>
      <c r="AB33" s="12">
        <v>4</v>
      </c>
    </row>
    <row r="34" spans="1:29">
      <c r="A34" s="5">
        <v>29</v>
      </c>
      <c r="B34" s="5" t="s">
        <v>16</v>
      </c>
      <c r="C34" s="5"/>
      <c r="D34" s="5"/>
      <c r="E34" s="5"/>
      <c r="F34" s="5"/>
      <c r="G34" s="5"/>
      <c r="H34" s="5"/>
      <c r="I34" s="5"/>
      <c r="J34" s="13"/>
      <c r="K34" s="11"/>
      <c r="L34" s="7" t="s">
        <v>373</v>
      </c>
      <c r="M34" s="12">
        <v>4</v>
      </c>
      <c r="N34" s="12">
        <v>3</v>
      </c>
      <c r="O34" s="12">
        <v>3</v>
      </c>
      <c r="P34" s="12">
        <v>2</v>
      </c>
      <c r="Q34" s="12">
        <v>3</v>
      </c>
      <c r="R34" s="12">
        <v>3</v>
      </c>
      <c r="S34" s="12">
        <v>3</v>
      </c>
      <c r="T34" s="12">
        <v>3</v>
      </c>
      <c r="U34" s="12"/>
      <c r="V34" s="12">
        <v>4</v>
      </c>
      <c r="W34" s="12">
        <v>3</v>
      </c>
      <c r="X34" s="12">
        <v>4</v>
      </c>
      <c r="Y34" s="12">
        <v>3</v>
      </c>
      <c r="Z34" s="12">
        <v>3</v>
      </c>
      <c r="AA34" s="12">
        <v>2</v>
      </c>
      <c r="AB34" s="12">
        <v>4</v>
      </c>
    </row>
    <row r="35" spans="1:29">
      <c r="A35" s="5">
        <v>30</v>
      </c>
      <c r="B35" s="5" t="s">
        <v>16</v>
      </c>
      <c r="C35" s="5"/>
      <c r="D35" s="5"/>
      <c r="E35" s="5"/>
      <c r="F35" s="5"/>
      <c r="G35" s="5"/>
      <c r="H35" s="5"/>
      <c r="I35" s="5"/>
      <c r="J35" s="13"/>
      <c r="K35" s="26"/>
      <c r="L35" s="7" t="s">
        <v>374</v>
      </c>
      <c r="M35" s="12">
        <v>3</v>
      </c>
      <c r="N35" s="12">
        <v>2</v>
      </c>
      <c r="O35" s="12">
        <v>2</v>
      </c>
      <c r="P35" s="12">
        <v>1</v>
      </c>
      <c r="Q35" s="12">
        <v>2</v>
      </c>
      <c r="R35" s="12">
        <v>2</v>
      </c>
      <c r="S35" s="12">
        <v>2</v>
      </c>
      <c r="T35" s="12">
        <v>1</v>
      </c>
      <c r="U35" s="12">
        <v>3</v>
      </c>
      <c r="V35" s="12">
        <v>3</v>
      </c>
      <c r="W35" s="12">
        <v>3</v>
      </c>
      <c r="X35" s="12">
        <v>3</v>
      </c>
      <c r="Y35" s="12">
        <v>3</v>
      </c>
      <c r="Z35" s="12">
        <v>3</v>
      </c>
      <c r="AA35" s="12">
        <v>3</v>
      </c>
      <c r="AB35" s="12">
        <v>3</v>
      </c>
    </row>
    <row r="36" spans="1:29">
      <c r="A36" s="5">
        <v>31</v>
      </c>
      <c r="B36" s="5" t="s">
        <v>16</v>
      </c>
      <c r="C36" s="5"/>
      <c r="D36" s="5"/>
      <c r="E36" s="5"/>
      <c r="F36" s="5"/>
      <c r="G36" s="5"/>
      <c r="H36" s="5"/>
      <c r="I36" s="5"/>
      <c r="J36" s="13"/>
      <c r="K36" s="26"/>
      <c r="L36" s="7" t="s">
        <v>375</v>
      </c>
      <c r="M36" s="12">
        <v>2</v>
      </c>
      <c r="N36" s="12">
        <v>2</v>
      </c>
      <c r="O36" s="12">
        <v>2</v>
      </c>
      <c r="P36" s="12">
        <v>1</v>
      </c>
      <c r="Q36" s="12">
        <v>1</v>
      </c>
      <c r="R36" s="12">
        <v>1</v>
      </c>
      <c r="S36" s="12">
        <v>2</v>
      </c>
      <c r="T36" s="12">
        <v>1</v>
      </c>
      <c r="U36" s="12">
        <v>1</v>
      </c>
      <c r="V36" s="12">
        <v>2</v>
      </c>
      <c r="W36" s="12">
        <v>2</v>
      </c>
      <c r="X36" s="12">
        <v>2</v>
      </c>
      <c r="Y36" s="12">
        <v>1</v>
      </c>
      <c r="Z36" s="12">
        <v>2</v>
      </c>
      <c r="AA36" s="12">
        <v>2</v>
      </c>
      <c r="AB36" s="12">
        <v>2</v>
      </c>
    </row>
    <row r="37" spans="1:29">
      <c r="A37" s="5">
        <v>32</v>
      </c>
      <c r="B37" s="5" t="s">
        <v>16</v>
      </c>
      <c r="C37" s="5"/>
      <c r="D37" s="5"/>
      <c r="E37" s="5"/>
      <c r="F37" s="5"/>
      <c r="G37" s="5"/>
      <c r="H37" s="5"/>
      <c r="I37" s="5"/>
      <c r="J37" s="13"/>
      <c r="K37" s="11"/>
      <c r="L37" s="7">
        <v>0</v>
      </c>
      <c r="M37" s="12">
        <v>3</v>
      </c>
      <c r="N37" s="12">
        <v>4</v>
      </c>
      <c r="O37" s="12">
        <v>3</v>
      </c>
      <c r="P37" s="12">
        <v>2</v>
      </c>
      <c r="Q37" s="12">
        <v>4</v>
      </c>
      <c r="R37" s="12">
        <v>3</v>
      </c>
      <c r="S37" s="12">
        <v>3</v>
      </c>
      <c r="T37" s="12">
        <v>3</v>
      </c>
      <c r="U37" s="12">
        <v>2</v>
      </c>
      <c r="V37" s="12">
        <v>3</v>
      </c>
      <c r="W37" s="12">
        <v>4</v>
      </c>
      <c r="X37" s="12">
        <v>4</v>
      </c>
      <c r="Y37" s="12">
        <v>3</v>
      </c>
      <c r="Z37" s="12">
        <v>3</v>
      </c>
      <c r="AA37" s="12">
        <v>3</v>
      </c>
      <c r="AB37" s="12">
        <v>3</v>
      </c>
    </row>
    <row r="38" spans="1:29">
      <c r="A38" s="5">
        <v>33</v>
      </c>
      <c r="B38" s="5" t="s">
        <v>16</v>
      </c>
      <c r="C38" s="5"/>
      <c r="D38" s="5"/>
      <c r="E38" s="5"/>
      <c r="F38" s="5"/>
      <c r="G38" s="5"/>
      <c r="H38" s="5"/>
      <c r="I38" s="5"/>
      <c r="J38" s="13"/>
      <c r="K38" s="11"/>
      <c r="L38" s="7" t="s">
        <v>376</v>
      </c>
      <c r="M38" s="12">
        <v>2</v>
      </c>
      <c r="N38" s="12">
        <v>2</v>
      </c>
      <c r="O38" s="12">
        <v>2</v>
      </c>
      <c r="P38" s="12">
        <v>2</v>
      </c>
      <c r="Q38" s="12">
        <v>2</v>
      </c>
      <c r="R38" s="12">
        <v>2</v>
      </c>
      <c r="S38" s="12">
        <v>2</v>
      </c>
      <c r="T38" s="12">
        <v>1</v>
      </c>
      <c r="U38" s="12">
        <v>2</v>
      </c>
      <c r="V38" s="12">
        <v>2</v>
      </c>
      <c r="W38" s="12">
        <v>3</v>
      </c>
      <c r="X38" s="12">
        <v>3</v>
      </c>
      <c r="Y38" s="12">
        <v>2</v>
      </c>
      <c r="Z38" s="12">
        <v>3</v>
      </c>
      <c r="AA38" s="12">
        <v>1</v>
      </c>
      <c r="AB38" s="12">
        <v>3</v>
      </c>
    </row>
    <row r="39" spans="1:29">
      <c r="A39" s="5">
        <v>34</v>
      </c>
      <c r="B39" s="5" t="s">
        <v>16</v>
      </c>
      <c r="C39" s="5"/>
      <c r="D39" s="5"/>
      <c r="E39" s="5"/>
      <c r="F39" s="5"/>
      <c r="G39" s="5"/>
      <c r="H39" s="5"/>
      <c r="I39" s="5"/>
      <c r="J39" s="13"/>
      <c r="K39" s="11"/>
      <c r="L39" s="7" t="s">
        <v>377</v>
      </c>
      <c r="M39" s="12">
        <v>3</v>
      </c>
      <c r="N39" s="12">
        <v>1</v>
      </c>
      <c r="O39" s="12">
        <v>1</v>
      </c>
      <c r="P39" s="12">
        <v>2</v>
      </c>
      <c r="Q39" s="12">
        <v>1</v>
      </c>
      <c r="R39" s="12">
        <v>1</v>
      </c>
      <c r="S39" s="12">
        <v>1</v>
      </c>
      <c r="T39" s="12">
        <v>1</v>
      </c>
      <c r="U39" s="12">
        <v>4</v>
      </c>
      <c r="V39" s="12">
        <v>3</v>
      </c>
      <c r="W39" s="12">
        <v>3</v>
      </c>
      <c r="X39" s="12">
        <v>3</v>
      </c>
      <c r="Y39" s="12">
        <v>4</v>
      </c>
      <c r="Z39" s="12">
        <v>2</v>
      </c>
      <c r="AA39" s="12">
        <v>3</v>
      </c>
      <c r="AB39" s="12">
        <v>4</v>
      </c>
    </row>
    <row r="40" spans="1:29">
      <c r="A40" s="5">
        <v>35</v>
      </c>
      <c r="B40" s="5" t="s">
        <v>16</v>
      </c>
      <c r="C40" s="5"/>
      <c r="D40" s="5"/>
      <c r="E40" s="5"/>
      <c r="F40" s="5"/>
      <c r="G40" s="5"/>
      <c r="H40" s="5"/>
      <c r="I40" s="5"/>
      <c r="J40" s="13"/>
      <c r="K40" s="11"/>
      <c r="L40" s="7" t="s">
        <v>378</v>
      </c>
      <c r="M40" s="12">
        <v>2</v>
      </c>
      <c r="N40" s="12">
        <v>2</v>
      </c>
      <c r="O40" s="12">
        <v>2</v>
      </c>
      <c r="P40" s="12">
        <v>2</v>
      </c>
      <c r="Q40" s="12">
        <v>2</v>
      </c>
      <c r="R40" s="12">
        <v>2</v>
      </c>
      <c r="S40" s="12">
        <v>2</v>
      </c>
      <c r="T40" s="12">
        <v>2</v>
      </c>
      <c r="U40" s="12">
        <v>2</v>
      </c>
      <c r="V40" s="12">
        <v>2</v>
      </c>
      <c r="W40" s="12">
        <v>3</v>
      </c>
      <c r="X40" s="12">
        <v>3</v>
      </c>
      <c r="Y40" s="12">
        <v>2</v>
      </c>
      <c r="Z40" s="12">
        <v>2</v>
      </c>
      <c r="AA40" s="12">
        <v>2</v>
      </c>
      <c r="AB40" s="12">
        <v>3</v>
      </c>
    </row>
    <row r="41" spans="1:29">
      <c r="A41" s="5">
        <v>36</v>
      </c>
      <c r="B41" s="5" t="s">
        <v>16</v>
      </c>
      <c r="C41" s="5"/>
      <c r="D41" s="5"/>
      <c r="E41" s="5"/>
      <c r="F41" s="5"/>
      <c r="G41" s="5"/>
      <c r="H41" s="5"/>
      <c r="I41" s="5"/>
      <c r="J41" s="13"/>
      <c r="K41" s="11"/>
      <c r="L41" s="7">
        <v>0</v>
      </c>
      <c r="M41" s="12">
        <v>3</v>
      </c>
      <c r="N41" s="12">
        <v>3</v>
      </c>
      <c r="O41" s="12">
        <v>2</v>
      </c>
      <c r="P41" s="12">
        <v>3</v>
      </c>
      <c r="Q41" s="12">
        <v>4</v>
      </c>
      <c r="R41" s="12">
        <v>4</v>
      </c>
      <c r="S41" s="12">
        <v>3</v>
      </c>
      <c r="T41" s="12">
        <v>2</v>
      </c>
      <c r="U41" s="12">
        <v>2</v>
      </c>
      <c r="V41" s="12">
        <v>3</v>
      </c>
      <c r="W41" s="12">
        <v>4</v>
      </c>
      <c r="X41" s="12">
        <v>4</v>
      </c>
      <c r="Y41" s="12">
        <v>3</v>
      </c>
      <c r="Z41" s="12">
        <v>4</v>
      </c>
      <c r="AA41" s="12">
        <v>4</v>
      </c>
      <c r="AB41" s="12">
        <v>4</v>
      </c>
    </row>
    <row r="42" spans="1:29">
      <c r="A42" s="5">
        <v>37</v>
      </c>
      <c r="B42" s="5"/>
      <c r="C42" s="5"/>
      <c r="D42" s="5" t="s">
        <v>16</v>
      </c>
      <c r="E42" s="5"/>
      <c r="F42" s="5"/>
      <c r="G42" s="5"/>
      <c r="H42" s="5"/>
      <c r="I42" s="5"/>
      <c r="J42" s="13"/>
      <c r="K42" s="11"/>
      <c r="L42" s="7">
        <v>0</v>
      </c>
      <c r="M42" s="12">
        <v>2</v>
      </c>
      <c r="N42" s="12">
        <v>2</v>
      </c>
      <c r="O42" s="12">
        <v>2</v>
      </c>
      <c r="P42" s="12">
        <v>2</v>
      </c>
      <c r="Q42" s="12">
        <v>2</v>
      </c>
      <c r="R42" s="12">
        <v>2</v>
      </c>
      <c r="S42" s="12">
        <v>2</v>
      </c>
      <c r="T42" s="12">
        <v>2</v>
      </c>
      <c r="U42" s="12">
        <v>2</v>
      </c>
      <c r="V42" s="12">
        <v>2</v>
      </c>
      <c r="W42" s="12">
        <v>2</v>
      </c>
      <c r="X42" s="12">
        <v>2</v>
      </c>
      <c r="Y42" s="12">
        <v>2</v>
      </c>
      <c r="Z42" s="12">
        <v>2</v>
      </c>
      <c r="AA42" s="12">
        <v>2</v>
      </c>
      <c r="AB42" s="12">
        <v>2</v>
      </c>
    </row>
    <row r="43" spans="1:29">
      <c r="A43" s="5">
        <v>38</v>
      </c>
      <c r="B43" s="5" t="s">
        <v>16</v>
      </c>
      <c r="C43" s="5"/>
      <c r="D43" s="5"/>
      <c r="E43" s="5"/>
      <c r="F43" s="5"/>
      <c r="G43" s="5"/>
      <c r="H43" s="5"/>
      <c r="I43" s="5"/>
      <c r="J43" s="13"/>
      <c r="K43" s="11"/>
      <c r="L43" s="7">
        <v>0</v>
      </c>
      <c r="M43" s="12">
        <v>2</v>
      </c>
      <c r="N43" s="12">
        <v>1</v>
      </c>
      <c r="O43" s="12"/>
      <c r="P43" s="12">
        <v>1</v>
      </c>
      <c r="Q43" s="12">
        <v>2</v>
      </c>
      <c r="R43" s="12">
        <v>2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2</v>
      </c>
      <c r="Z43" s="12">
        <v>1</v>
      </c>
      <c r="AA43" s="12">
        <v>1</v>
      </c>
      <c r="AB43" s="12">
        <v>2</v>
      </c>
    </row>
    <row r="44" spans="1:29">
      <c r="A44" s="5">
        <v>39</v>
      </c>
      <c r="B44" s="5" t="s">
        <v>16</v>
      </c>
      <c r="C44" s="5"/>
      <c r="D44" s="5"/>
      <c r="E44" s="5"/>
      <c r="F44" s="5"/>
      <c r="G44" s="5"/>
      <c r="H44" s="5"/>
      <c r="I44" s="5"/>
      <c r="J44" s="13"/>
      <c r="K44" s="11"/>
      <c r="L44" s="7">
        <v>0</v>
      </c>
      <c r="M44" s="12">
        <v>2</v>
      </c>
      <c r="N44" s="12">
        <v>2</v>
      </c>
      <c r="O44" s="12">
        <v>2</v>
      </c>
      <c r="P44" s="12">
        <v>2</v>
      </c>
      <c r="Q44" s="12">
        <v>2</v>
      </c>
      <c r="R44" s="12">
        <v>2</v>
      </c>
      <c r="S44" s="12">
        <v>2</v>
      </c>
      <c r="T44" s="12">
        <v>2</v>
      </c>
      <c r="U44" s="12">
        <v>2</v>
      </c>
      <c r="V44" s="12">
        <v>2</v>
      </c>
      <c r="W44" s="12">
        <v>2</v>
      </c>
      <c r="X44" s="12">
        <v>2</v>
      </c>
      <c r="Y44" s="12">
        <v>2</v>
      </c>
      <c r="Z44" s="12">
        <v>2</v>
      </c>
      <c r="AA44" s="12">
        <v>2</v>
      </c>
      <c r="AB44" s="12">
        <v>2</v>
      </c>
    </row>
    <row r="45" spans="1:29">
      <c r="A45" s="5">
        <v>40</v>
      </c>
      <c r="B45" s="5" t="s">
        <v>16</v>
      </c>
      <c r="C45" s="5"/>
      <c r="D45" s="5"/>
      <c r="E45" s="5"/>
      <c r="F45" s="5"/>
      <c r="G45" s="5"/>
      <c r="H45" s="5"/>
      <c r="I45" s="5"/>
      <c r="J45" s="13"/>
      <c r="K45" s="11"/>
      <c r="L45" s="7" t="s">
        <v>379</v>
      </c>
      <c r="M45" s="12">
        <v>3</v>
      </c>
      <c r="N45" s="12">
        <v>2</v>
      </c>
      <c r="O45" s="12">
        <v>3</v>
      </c>
      <c r="P45" s="12">
        <v>2</v>
      </c>
      <c r="Q45" s="12">
        <v>5</v>
      </c>
      <c r="R45" s="12">
        <v>5</v>
      </c>
      <c r="S45" s="12">
        <v>5</v>
      </c>
      <c r="T45" s="12">
        <v>4</v>
      </c>
      <c r="U45" s="12">
        <v>2</v>
      </c>
      <c r="V45" s="12">
        <v>4</v>
      </c>
      <c r="W45" s="12">
        <v>3</v>
      </c>
      <c r="X45" s="12">
        <v>3</v>
      </c>
      <c r="Y45" s="12">
        <v>3</v>
      </c>
      <c r="Z45" s="12">
        <v>5</v>
      </c>
      <c r="AA45" s="12">
        <v>3</v>
      </c>
      <c r="AB45" s="12">
        <v>4</v>
      </c>
    </row>
    <row r="46" spans="1:29" ht="15" thickBot="1">
      <c r="A46" s="5"/>
      <c r="B46" s="8"/>
      <c r="C46" s="8"/>
      <c r="D46" s="8"/>
      <c r="E46" s="8"/>
      <c r="F46" s="8">
        <f>COUNTIF(B6:J45,"x")</f>
        <v>40</v>
      </c>
      <c r="G46" s="8"/>
      <c r="H46" s="8"/>
      <c r="I46" s="8"/>
      <c r="J46" s="14"/>
      <c r="K46" s="9"/>
      <c r="L46" s="9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9"/>
    </row>
    <row r="47" spans="1:29" ht="15" thickTop="1">
      <c r="A47" s="10"/>
      <c r="D47" s="16" t="s">
        <v>29</v>
      </c>
      <c r="E47" s="12">
        <f>COUNT(A6:A46)</f>
        <v>40</v>
      </c>
      <c r="F47" s="12"/>
      <c r="G47" s="12"/>
      <c r="H47" s="12"/>
      <c r="I47" s="12"/>
      <c r="J47" s="13"/>
      <c r="K47" s="11"/>
      <c r="L47" s="16" t="s">
        <v>32</v>
      </c>
      <c r="M47" s="18">
        <f t="shared" ref="M47:AB47" si="0">AVERAGE(M6:M46)</f>
        <v>2.4500000000000002</v>
      </c>
      <c r="N47" s="18">
        <f t="shared" si="0"/>
        <v>2.2999999999999998</v>
      </c>
      <c r="O47" s="18">
        <f t="shared" si="0"/>
        <v>2.2307692307692308</v>
      </c>
      <c r="P47" s="18">
        <f t="shared" si="0"/>
        <v>2.0499999999999998</v>
      </c>
      <c r="Q47" s="18">
        <f t="shared" si="0"/>
        <v>2.75</v>
      </c>
      <c r="R47" s="18">
        <f t="shared" si="0"/>
        <v>2.8461538461538463</v>
      </c>
      <c r="S47" s="18">
        <f t="shared" si="0"/>
        <v>2.6666666666666665</v>
      </c>
      <c r="T47" s="18">
        <f t="shared" si="0"/>
        <v>2.1621621621621623</v>
      </c>
      <c r="U47" s="18">
        <f t="shared" si="0"/>
        <v>2.3611111111111112</v>
      </c>
      <c r="V47" s="18">
        <f t="shared" si="0"/>
        <v>2.6756756756756759</v>
      </c>
      <c r="W47" s="18">
        <f t="shared" si="0"/>
        <v>2.8055555555555554</v>
      </c>
      <c r="X47" s="18">
        <f t="shared" si="0"/>
        <v>2.8918918918918921</v>
      </c>
      <c r="Y47" s="18">
        <f t="shared" si="0"/>
        <v>2.5135135135135136</v>
      </c>
      <c r="Z47" s="18">
        <f t="shared" si="0"/>
        <v>2.8378378378378377</v>
      </c>
      <c r="AA47" s="18">
        <f t="shared" si="0"/>
        <v>2.6216216216216215</v>
      </c>
      <c r="AB47" s="18">
        <f t="shared" si="0"/>
        <v>3.0810810810810811</v>
      </c>
      <c r="AC47" s="11"/>
    </row>
    <row r="48" spans="1:29">
      <c r="A48" s="10"/>
      <c r="D48" s="16" t="s">
        <v>30</v>
      </c>
      <c r="E48" s="12">
        <f>COUNTIF(B$6:B$46,"=x")</f>
        <v>29</v>
      </c>
      <c r="F48" s="12"/>
      <c r="G48" s="12"/>
      <c r="H48" s="12"/>
      <c r="I48" s="12"/>
      <c r="J48" s="13"/>
      <c r="K48" s="11"/>
      <c r="L48" s="16" t="s">
        <v>33</v>
      </c>
      <c r="M48" s="18">
        <f t="shared" ref="M48:AB48" si="1">IF($E48&gt;0,AVERAGEIF($B6:$B46,"=x",M6:M46),"" )</f>
        <v>2.4137931034482758</v>
      </c>
      <c r="N48" s="18">
        <f t="shared" si="1"/>
        <v>2.3103448275862069</v>
      </c>
      <c r="O48" s="18">
        <f t="shared" si="1"/>
        <v>2.25</v>
      </c>
      <c r="P48" s="18">
        <f t="shared" si="1"/>
        <v>2.0344827586206895</v>
      </c>
      <c r="Q48" s="18">
        <f t="shared" si="1"/>
        <v>2.7931034482758621</v>
      </c>
      <c r="R48" s="18">
        <f t="shared" si="1"/>
        <v>2.7931034482758621</v>
      </c>
      <c r="S48" s="18">
        <f t="shared" si="1"/>
        <v>2.6551724137931036</v>
      </c>
      <c r="T48" s="18">
        <f t="shared" si="1"/>
        <v>2.1481481481481484</v>
      </c>
      <c r="U48" s="18">
        <f t="shared" si="1"/>
        <v>2.4615384615384617</v>
      </c>
      <c r="V48" s="18">
        <f t="shared" si="1"/>
        <v>2.8148148148148149</v>
      </c>
      <c r="W48" s="18">
        <f t="shared" si="1"/>
        <v>3</v>
      </c>
      <c r="X48" s="18">
        <f t="shared" si="1"/>
        <v>3.074074074074074</v>
      </c>
      <c r="Y48" s="18">
        <f t="shared" si="1"/>
        <v>2.5555555555555554</v>
      </c>
      <c r="Z48" s="18">
        <f t="shared" si="1"/>
        <v>2.8518518518518516</v>
      </c>
      <c r="AA48" s="18">
        <f t="shared" si="1"/>
        <v>2.7037037037037037</v>
      </c>
      <c r="AB48" s="18">
        <f t="shared" si="1"/>
        <v>3.2592592592592591</v>
      </c>
      <c r="AC48" s="11"/>
    </row>
    <row r="49" spans="1:46">
      <c r="D49" s="16" t="s">
        <v>53</v>
      </c>
      <c r="E49" s="12">
        <f>COUNTIF(C$6:C$46,"=x")</f>
        <v>0</v>
      </c>
      <c r="L49" s="16" t="s">
        <v>58</v>
      </c>
      <c r="M49" s="18" t="str">
        <f t="shared" ref="M49:AB49" si="2">IF($E49&gt;0,AVERAGEIF($C6:$C46,"=x",M6:M46),"" )</f>
        <v/>
      </c>
      <c r="N49" s="18" t="str">
        <f t="shared" si="2"/>
        <v/>
      </c>
      <c r="O49" s="18" t="str">
        <f t="shared" si="2"/>
        <v/>
      </c>
      <c r="P49" s="18" t="str">
        <f t="shared" si="2"/>
        <v/>
      </c>
      <c r="Q49" s="18" t="str">
        <f t="shared" si="2"/>
        <v/>
      </c>
      <c r="R49" s="18" t="str">
        <f t="shared" si="2"/>
        <v/>
      </c>
      <c r="S49" s="18" t="str">
        <f t="shared" si="2"/>
        <v/>
      </c>
      <c r="T49" s="18" t="str">
        <f t="shared" si="2"/>
        <v/>
      </c>
      <c r="U49" s="18" t="str">
        <f t="shared" si="2"/>
        <v/>
      </c>
      <c r="V49" s="18" t="str">
        <f t="shared" si="2"/>
        <v/>
      </c>
      <c r="W49" s="18" t="str">
        <f t="shared" si="2"/>
        <v/>
      </c>
      <c r="X49" s="18" t="str">
        <f t="shared" si="2"/>
        <v/>
      </c>
      <c r="Y49" s="18" t="str">
        <f t="shared" si="2"/>
        <v/>
      </c>
      <c r="Z49" s="18" t="str">
        <f t="shared" si="2"/>
        <v/>
      </c>
      <c r="AA49" s="18" t="str">
        <f t="shared" si="2"/>
        <v/>
      </c>
      <c r="AB49" s="18" t="str">
        <f t="shared" si="2"/>
        <v/>
      </c>
    </row>
    <row r="50" spans="1:46">
      <c r="A50" s="10"/>
      <c r="D50" s="19" t="s">
        <v>54</v>
      </c>
      <c r="E50" s="12">
        <f>COUNTIF(D$6:D$46,"=x")</f>
        <v>1</v>
      </c>
      <c r="F50" s="12"/>
      <c r="G50" s="12"/>
      <c r="H50" s="12"/>
      <c r="I50" s="12"/>
      <c r="J50" s="13"/>
      <c r="K50" s="11"/>
      <c r="L50" s="19" t="s">
        <v>59</v>
      </c>
      <c r="M50" s="18">
        <f t="shared" ref="M50:AB50" si="3">IF($E50&gt;0,AVERAGEIF($D6:$D46,"=x",M6:M46),"" )</f>
        <v>2</v>
      </c>
      <c r="N50" s="18">
        <f t="shared" si="3"/>
        <v>2</v>
      </c>
      <c r="O50" s="18">
        <f t="shared" si="3"/>
        <v>2</v>
      </c>
      <c r="P50" s="18">
        <f t="shared" si="3"/>
        <v>2</v>
      </c>
      <c r="Q50" s="18">
        <f t="shared" si="3"/>
        <v>2</v>
      </c>
      <c r="R50" s="18">
        <f t="shared" si="3"/>
        <v>2</v>
      </c>
      <c r="S50" s="18">
        <f t="shared" si="3"/>
        <v>2</v>
      </c>
      <c r="T50" s="18">
        <f t="shared" si="3"/>
        <v>2</v>
      </c>
      <c r="U50" s="18">
        <f t="shared" si="3"/>
        <v>2</v>
      </c>
      <c r="V50" s="18">
        <f t="shared" si="3"/>
        <v>2</v>
      </c>
      <c r="W50" s="18">
        <f t="shared" si="3"/>
        <v>2</v>
      </c>
      <c r="X50" s="18">
        <f t="shared" si="3"/>
        <v>2</v>
      </c>
      <c r="Y50" s="18">
        <f t="shared" si="3"/>
        <v>2</v>
      </c>
      <c r="Z50" s="18">
        <f t="shared" si="3"/>
        <v>2</v>
      </c>
      <c r="AA50" s="18">
        <f t="shared" si="3"/>
        <v>2</v>
      </c>
      <c r="AB50" s="18">
        <f t="shared" si="3"/>
        <v>2</v>
      </c>
      <c r="AC50" s="11"/>
      <c r="AH50">
        <f>AC58-AC59</f>
        <v>0</v>
      </c>
    </row>
    <row r="51" spans="1:46">
      <c r="A51" s="10"/>
      <c r="D51" s="19" t="s">
        <v>43</v>
      </c>
      <c r="E51" s="12">
        <f>COUNTIF(E$6:E$46,"=x")</f>
        <v>0</v>
      </c>
      <c r="F51" s="12"/>
      <c r="G51" s="12"/>
      <c r="H51" s="12"/>
      <c r="I51" s="12"/>
      <c r="J51" s="13"/>
      <c r="K51" s="11"/>
      <c r="L51" s="19" t="s">
        <v>42</v>
      </c>
      <c r="M51" s="18" t="str">
        <f t="shared" ref="M51:AB51" si="4">IF($E51&gt;0,AVERAGEIF($E6:$E46,"=x",M6:M46),"" )</f>
        <v/>
      </c>
      <c r="N51" s="18" t="str">
        <f t="shared" si="4"/>
        <v/>
      </c>
      <c r="O51" s="18" t="str">
        <f t="shared" si="4"/>
        <v/>
      </c>
      <c r="P51" s="18" t="str">
        <f t="shared" si="4"/>
        <v/>
      </c>
      <c r="Q51" s="18" t="str">
        <f t="shared" si="4"/>
        <v/>
      </c>
      <c r="R51" s="18" t="str">
        <f t="shared" si="4"/>
        <v/>
      </c>
      <c r="S51" s="18" t="str">
        <f t="shared" si="4"/>
        <v/>
      </c>
      <c r="T51" s="18" t="str">
        <f t="shared" si="4"/>
        <v/>
      </c>
      <c r="U51" s="18" t="str">
        <f t="shared" si="4"/>
        <v/>
      </c>
      <c r="V51" s="18" t="str">
        <f t="shared" si="4"/>
        <v/>
      </c>
      <c r="W51" s="18" t="str">
        <f t="shared" si="4"/>
        <v/>
      </c>
      <c r="X51" s="18" t="str">
        <f t="shared" si="4"/>
        <v/>
      </c>
      <c r="Y51" s="18" t="str">
        <f t="shared" si="4"/>
        <v/>
      </c>
      <c r="Z51" s="18" t="str">
        <f t="shared" si="4"/>
        <v/>
      </c>
      <c r="AA51" s="18" t="str">
        <f t="shared" si="4"/>
        <v/>
      </c>
      <c r="AB51" s="18" t="str">
        <f t="shared" si="4"/>
        <v/>
      </c>
      <c r="AC51" s="11"/>
    </row>
    <row r="52" spans="1:46">
      <c r="A52" s="10"/>
      <c r="D52" s="19" t="s">
        <v>56</v>
      </c>
      <c r="E52" s="12">
        <f>COUNTIF(F$6:F$46,"=x")</f>
        <v>0</v>
      </c>
      <c r="F52" s="12"/>
      <c r="G52" s="12"/>
      <c r="H52" s="12"/>
      <c r="I52" s="12"/>
      <c r="J52" s="13"/>
      <c r="K52" s="11"/>
      <c r="L52" s="19" t="s">
        <v>60</v>
      </c>
      <c r="M52" s="18" t="str">
        <f t="shared" ref="M52:AB52" si="5">IF($E52&gt;0,AVERAGEIF($F6:$F46,"=x",M6:M46),"" )</f>
        <v/>
      </c>
      <c r="N52" s="18" t="str">
        <f t="shared" si="5"/>
        <v/>
      </c>
      <c r="O52" s="18" t="str">
        <f t="shared" si="5"/>
        <v/>
      </c>
      <c r="P52" s="18" t="str">
        <f t="shared" si="5"/>
        <v/>
      </c>
      <c r="Q52" s="18" t="str">
        <f t="shared" si="5"/>
        <v/>
      </c>
      <c r="R52" s="18" t="str">
        <f t="shared" si="5"/>
        <v/>
      </c>
      <c r="S52" s="18" t="str">
        <f t="shared" si="5"/>
        <v/>
      </c>
      <c r="T52" s="18" t="str">
        <f t="shared" si="5"/>
        <v/>
      </c>
      <c r="U52" s="18" t="str">
        <f t="shared" si="5"/>
        <v/>
      </c>
      <c r="V52" s="18" t="str">
        <f t="shared" si="5"/>
        <v/>
      </c>
      <c r="W52" s="18" t="str">
        <f t="shared" si="5"/>
        <v/>
      </c>
      <c r="X52" s="18" t="str">
        <f t="shared" si="5"/>
        <v/>
      </c>
      <c r="Y52" s="18" t="str">
        <f t="shared" si="5"/>
        <v/>
      </c>
      <c r="Z52" s="18" t="str">
        <f t="shared" si="5"/>
        <v/>
      </c>
      <c r="AA52" s="18" t="str">
        <f t="shared" si="5"/>
        <v/>
      </c>
      <c r="AB52" s="18" t="str">
        <f t="shared" si="5"/>
        <v/>
      </c>
      <c r="AC52" s="11"/>
    </row>
    <row r="53" spans="1:46">
      <c r="A53" s="10"/>
      <c r="D53" s="19" t="s">
        <v>55</v>
      </c>
      <c r="E53" s="12">
        <f>COUNTIF(G$6:G$46,"=x")</f>
        <v>0</v>
      </c>
      <c r="F53" s="12"/>
      <c r="G53" s="12"/>
      <c r="H53" s="12"/>
      <c r="I53" s="12"/>
      <c r="J53" s="13"/>
      <c r="K53" s="11"/>
      <c r="L53" s="19" t="s">
        <v>61</v>
      </c>
      <c r="M53" s="18" t="str">
        <f t="shared" ref="M53:AB53" si="6">IF($E53&gt;0,AVERAGEIF($G6:$G46,"=x",M6:M46),"" )</f>
        <v/>
      </c>
      <c r="N53" s="18" t="str">
        <f t="shared" si="6"/>
        <v/>
      </c>
      <c r="O53" s="18" t="str">
        <f t="shared" si="6"/>
        <v/>
      </c>
      <c r="P53" s="18" t="str">
        <f t="shared" si="6"/>
        <v/>
      </c>
      <c r="Q53" s="18" t="str">
        <f t="shared" si="6"/>
        <v/>
      </c>
      <c r="R53" s="18" t="str">
        <f t="shared" si="6"/>
        <v/>
      </c>
      <c r="S53" s="18" t="str">
        <f t="shared" si="6"/>
        <v/>
      </c>
      <c r="T53" s="18" t="str">
        <f t="shared" si="6"/>
        <v/>
      </c>
      <c r="U53" s="18" t="str">
        <f t="shared" si="6"/>
        <v/>
      </c>
      <c r="V53" s="18" t="str">
        <f t="shared" si="6"/>
        <v/>
      </c>
      <c r="W53" s="18" t="str">
        <f t="shared" si="6"/>
        <v/>
      </c>
      <c r="X53" s="18" t="str">
        <f t="shared" si="6"/>
        <v/>
      </c>
      <c r="Y53" s="18" t="str">
        <f t="shared" si="6"/>
        <v/>
      </c>
      <c r="Z53" s="18" t="str">
        <f t="shared" si="6"/>
        <v/>
      </c>
      <c r="AA53" s="18" t="str">
        <f t="shared" si="6"/>
        <v/>
      </c>
      <c r="AB53" s="18" t="str">
        <f t="shared" si="6"/>
        <v/>
      </c>
      <c r="AC53" s="11"/>
    </row>
    <row r="54" spans="1:46">
      <c r="A54" s="10"/>
      <c r="D54" s="19" t="s">
        <v>52</v>
      </c>
      <c r="E54" s="12">
        <f>COUNTIF(H$6:H$46,"=x")</f>
        <v>1</v>
      </c>
      <c r="F54" s="12"/>
      <c r="G54" s="12"/>
      <c r="H54" s="12"/>
      <c r="I54" s="12"/>
      <c r="J54" s="13"/>
      <c r="K54" s="11"/>
      <c r="L54" s="19" t="s">
        <v>51</v>
      </c>
      <c r="M54" s="18">
        <f t="shared" ref="M54:AB54" si="7">IF($E54&gt;0,AVERAGEIF($H6:$H46,"=x",M6:M46),"" )</f>
        <v>3</v>
      </c>
      <c r="N54" s="18">
        <f t="shared" si="7"/>
        <v>2</v>
      </c>
      <c r="O54" s="18">
        <f t="shared" si="7"/>
        <v>2</v>
      </c>
      <c r="P54" s="18">
        <f t="shared" si="7"/>
        <v>2</v>
      </c>
      <c r="Q54" s="18">
        <f t="shared" si="7"/>
        <v>4</v>
      </c>
      <c r="R54" s="18">
        <f t="shared" si="7"/>
        <v>5</v>
      </c>
      <c r="S54" s="18">
        <f t="shared" si="7"/>
        <v>4</v>
      </c>
      <c r="T54" s="18">
        <f t="shared" si="7"/>
        <v>3</v>
      </c>
      <c r="U54" s="18">
        <f t="shared" si="7"/>
        <v>2</v>
      </c>
      <c r="V54" s="18">
        <f t="shared" si="7"/>
        <v>3</v>
      </c>
      <c r="W54" s="18">
        <f t="shared" si="7"/>
        <v>3</v>
      </c>
      <c r="X54" s="18">
        <f t="shared" si="7"/>
        <v>3</v>
      </c>
      <c r="Y54" s="18">
        <f t="shared" si="7"/>
        <v>3</v>
      </c>
      <c r="Z54" s="18">
        <f t="shared" si="7"/>
        <v>4</v>
      </c>
      <c r="AA54" s="18">
        <f t="shared" si="7"/>
        <v>3</v>
      </c>
      <c r="AB54" s="18">
        <f t="shared" si="7"/>
        <v>4</v>
      </c>
      <c r="AC54" s="11"/>
    </row>
    <row r="55" spans="1:46">
      <c r="D55" s="17" t="s">
        <v>31</v>
      </c>
      <c r="E55" s="12">
        <f>COUNTIF(I$6:I$46,"=x")</f>
        <v>7</v>
      </c>
      <c r="L55" s="16" t="s">
        <v>34</v>
      </c>
      <c r="M55" s="18">
        <f t="shared" ref="M55:AB55" si="8">IF($E55&gt;0,AVERAGEIF($I6:$I46,"=x",M6:M46),"" )</f>
        <v>2.7142857142857144</v>
      </c>
      <c r="N55" s="18">
        <f t="shared" si="8"/>
        <v>2.5714285714285716</v>
      </c>
      <c r="O55" s="18">
        <f t="shared" si="8"/>
        <v>2.2857142857142856</v>
      </c>
      <c r="P55" s="18">
        <f t="shared" si="8"/>
        <v>2.2857142857142856</v>
      </c>
      <c r="Q55" s="18">
        <f t="shared" si="8"/>
        <v>2.8571428571428572</v>
      </c>
      <c r="R55" s="18">
        <f t="shared" si="8"/>
        <v>3</v>
      </c>
      <c r="S55" s="18">
        <f t="shared" si="8"/>
        <v>2.7142857142857144</v>
      </c>
      <c r="T55" s="18">
        <f t="shared" si="8"/>
        <v>2.3333333333333335</v>
      </c>
      <c r="U55" s="18">
        <f t="shared" si="8"/>
        <v>2.3333333333333335</v>
      </c>
      <c r="V55" s="18">
        <f t="shared" si="8"/>
        <v>2.5</v>
      </c>
      <c r="W55" s="18">
        <f t="shared" si="8"/>
        <v>2.5</v>
      </c>
      <c r="X55" s="18">
        <f t="shared" si="8"/>
        <v>2.6666666666666665</v>
      </c>
      <c r="Y55" s="18">
        <f t="shared" si="8"/>
        <v>2.6666666666666665</v>
      </c>
      <c r="Z55" s="18">
        <f t="shared" si="8"/>
        <v>3.1666666666666665</v>
      </c>
      <c r="AA55" s="18">
        <f t="shared" si="8"/>
        <v>2.5</v>
      </c>
      <c r="AB55" s="18">
        <f t="shared" si="8"/>
        <v>2.8333333333333335</v>
      </c>
    </row>
    <row r="56" spans="1:46">
      <c r="D56" s="17" t="s">
        <v>35</v>
      </c>
      <c r="E56" s="12">
        <f>COUNTIF(J$6:J$46,"=x")</f>
        <v>2</v>
      </c>
      <c r="F56" s="4" t="s">
        <v>57</v>
      </c>
      <c r="G56" s="4">
        <f>E47-SUM(E48:E56)</f>
        <v>0</v>
      </c>
      <c r="L56" s="16" t="s">
        <v>36</v>
      </c>
      <c r="M56" s="18">
        <f t="shared" ref="M56:AB56" si="9">IF($E56&gt;0,AVERAGEIF($J6:$J46,"=x",M6:M46),"" )</f>
        <v>2</v>
      </c>
      <c r="N56" s="18">
        <f t="shared" si="9"/>
        <v>1.5</v>
      </c>
      <c r="O56" s="18">
        <f t="shared" si="9"/>
        <v>2</v>
      </c>
      <c r="P56" s="18">
        <f t="shared" si="9"/>
        <v>1.5</v>
      </c>
      <c r="Q56" s="18">
        <f t="shared" si="9"/>
        <v>1.5</v>
      </c>
      <c r="R56" s="18">
        <f t="shared" si="9"/>
        <v>2</v>
      </c>
      <c r="S56" s="18">
        <f t="shared" si="9"/>
        <v>2</v>
      </c>
      <c r="T56" s="18">
        <f t="shared" si="9"/>
        <v>1.5</v>
      </c>
      <c r="U56" s="18">
        <f t="shared" si="9"/>
        <v>1.5</v>
      </c>
      <c r="V56" s="18">
        <f t="shared" si="9"/>
        <v>1.5</v>
      </c>
      <c r="W56" s="18">
        <f t="shared" si="9"/>
        <v>1.5</v>
      </c>
      <c r="X56" s="18">
        <f t="shared" si="9"/>
        <v>1.5</v>
      </c>
      <c r="Y56" s="18">
        <f t="shared" si="9"/>
        <v>1.5</v>
      </c>
      <c r="Z56" s="18">
        <f t="shared" si="9"/>
        <v>1.5</v>
      </c>
      <c r="AA56" s="18">
        <f t="shared" si="9"/>
        <v>2</v>
      </c>
      <c r="AB56" s="18">
        <f t="shared" si="9"/>
        <v>1.5</v>
      </c>
    </row>
    <row r="57" spans="1:46">
      <c r="C57" s="17"/>
      <c r="D57" s="12"/>
      <c r="E57" s="4">
        <f>SUM(E48:E56)</f>
        <v>40</v>
      </c>
      <c r="L57" s="16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D57" t="s">
        <v>44</v>
      </c>
    </row>
    <row r="58" spans="1:46">
      <c r="C58" s="17"/>
      <c r="D58" s="12"/>
      <c r="L58" s="16" t="s">
        <v>37</v>
      </c>
      <c r="M58" s="5">
        <f>SUM(M6:M46)</f>
        <v>98</v>
      </c>
      <c r="N58" s="5">
        <f t="shared" ref="N58:AA58" si="10">SUM(N6:N46)</f>
        <v>92</v>
      </c>
      <c r="O58" s="5">
        <f>SUM(O6:O46)</f>
        <v>87</v>
      </c>
      <c r="P58" s="5">
        <f>SUM(P6:P46)</f>
        <v>82</v>
      </c>
      <c r="Q58" s="5">
        <f>SUM(Q6:Q46)</f>
        <v>110</v>
      </c>
      <c r="R58" s="5">
        <f>SUM(R6:R46)</f>
        <v>111</v>
      </c>
      <c r="S58" s="5">
        <f>SUM(S6:S46)</f>
        <v>104</v>
      </c>
      <c r="T58" s="5">
        <f t="shared" si="10"/>
        <v>80</v>
      </c>
      <c r="U58" s="5">
        <f t="shared" si="10"/>
        <v>85</v>
      </c>
      <c r="V58" s="5">
        <f t="shared" si="10"/>
        <v>99</v>
      </c>
      <c r="W58" s="5">
        <f t="shared" si="10"/>
        <v>101</v>
      </c>
      <c r="X58" s="5">
        <f t="shared" si="10"/>
        <v>107</v>
      </c>
      <c r="Y58" s="5">
        <f t="shared" si="10"/>
        <v>93</v>
      </c>
      <c r="Z58" s="5">
        <f t="shared" si="10"/>
        <v>105</v>
      </c>
      <c r="AA58" s="5">
        <f t="shared" si="10"/>
        <v>97</v>
      </c>
      <c r="AB58" s="5">
        <f>SUM(AB6:AB46)</f>
        <v>114</v>
      </c>
      <c r="AC58" s="5">
        <f>SUM(M58:AB58)</f>
        <v>1565</v>
      </c>
      <c r="AD58" s="5">
        <f>M47-(M58/M69)</f>
        <v>0</v>
      </c>
      <c r="AE58" s="5">
        <f t="shared" ref="AE58:AS58" si="11">N47-(N58/N69)</f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1"/>
        <v>0</v>
      </c>
      <c r="AK58" s="5">
        <f t="shared" si="11"/>
        <v>0</v>
      </c>
      <c r="AL58" s="5">
        <f t="shared" si="11"/>
        <v>0</v>
      </c>
      <c r="AM58" s="5">
        <f t="shared" si="11"/>
        <v>0</v>
      </c>
      <c r="AN58" s="5">
        <f t="shared" si="11"/>
        <v>0</v>
      </c>
      <c r="AO58" s="5">
        <f t="shared" si="11"/>
        <v>0</v>
      </c>
      <c r="AP58" s="5">
        <f t="shared" si="11"/>
        <v>0</v>
      </c>
      <c r="AQ58" s="5">
        <f t="shared" si="11"/>
        <v>0</v>
      </c>
      <c r="AR58" s="5">
        <f t="shared" si="11"/>
        <v>0</v>
      </c>
      <c r="AS58" s="5">
        <f t="shared" si="11"/>
        <v>0</v>
      </c>
      <c r="AT58" s="5"/>
    </row>
    <row r="59" spans="1:46">
      <c r="C59" s="17"/>
      <c r="D59" s="12"/>
      <c r="L59" s="19" t="s">
        <v>472</v>
      </c>
      <c r="M59" s="5">
        <f>SUMIF($B6:$B46,"=x",M6:M46)</f>
        <v>70</v>
      </c>
      <c r="N59" s="5">
        <f>SUMIF($B6:$B46,"=x",N6:N46)</f>
        <v>67</v>
      </c>
      <c r="O59" s="5">
        <f>SUMIF($B6:$B46,"=x",O6:O46)</f>
        <v>63</v>
      </c>
      <c r="P59" s="5">
        <f t="shared" ref="P59:AB59" si="12">SUMIF($B6:$B46,"=x",P6:P46)</f>
        <v>59</v>
      </c>
      <c r="Q59" s="5">
        <f t="shared" si="12"/>
        <v>81</v>
      </c>
      <c r="R59" s="5">
        <f t="shared" si="12"/>
        <v>81</v>
      </c>
      <c r="S59" s="5">
        <f>SUMIF($B6:$B46,"=x",S6:S46)</f>
        <v>77</v>
      </c>
      <c r="T59" s="5">
        <f t="shared" si="12"/>
        <v>58</v>
      </c>
      <c r="U59" s="5">
        <f t="shared" si="12"/>
        <v>64</v>
      </c>
      <c r="V59" s="5">
        <f t="shared" si="12"/>
        <v>76</v>
      </c>
      <c r="W59" s="5">
        <f t="shared" si="12"/>
        <v>78</v>
      </c>
      <c r="X59" s="5">
        <f t="shared" si="12"/>
        <v>83</v>
      </c>
      <c r="Y59" s="5">
        <f t="shared" si="12"/>
        <v>69</v>
      </c>
      <c r="Z59" s="5">
        <f t="shared" si="12"/>
        <v>77</v>
      </c>
      <c r="AA59" s="5">
        <f t="shared" si="12"/>
        <v>73</v>
      </c>
      <c r="AB59" s="5">
        <f t="shared" si="12"/>
        <v>88</v>
      </c>
      <c r="AC59" s="5">
        <f>SUM(M59:AB67)</f>
        <v>1565</v>
      </c>
      <c r="AD59" s="5">
        <f>IF(M59&gt;0,M48-(M59/M70),"nill")</f>
        <v>0</v>
      </c>
      <c r="AE59" s="5">
        <f t="shared" ref="AE59:AS67" si="13">IF(N59&gt;0,N48-(N59/N70),"nill")</f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</row>
    <row r="60" spans="1:46">
      <c r="C60" s="17"/>
      <c r="D60" s="12"/>
      <c r="L60" s="16" t="s">
        <v>63</v>
      </c>
      <c r="M60" s="5">
        <f t="shared" ref="M60:AB60" si="14">SUMIF($C6:$C46,"=x",M6:M46)</f>
        <v>0</v>
      </c>
      <c r="N60" s="5">
        <f t="shared" si="14"/>
        <v>0</v>
      </c>
      <c r="O60" s="5">
        <f t="shared" si="14"/>
        <v>0</v>
      </c>
      <c r="P60" s="5">
        <f t="shared" si="14"/>
        <v>0</v>
      </c>
      <c r="Q60" s="5">
        <f t="shared" si="14"/>
        <v>0</v>
      </c>
      <c r="R60" s="5">
        <f t="shared" si="14"/>
        <v>0</v>
      </c>
      <c r="S60" s="5">
        <f t="shared" si="14"/>
        <v>0</v>
      </c>
      <c r="T60" s="5">
        <f t="shared" si="14"/>
        <v>0</v>
      </c>
      <c r="U60" s="5">
        <f t="shared" si="14"/>
        <v>0</v>
      </c>
      <c r="V60" s="5">
        <f t="shared" si="14"/>
        <v>0</v>
      </c>
      <c r="W60" s="5">
        <f t="shared" si="14"/>
        <v>0</v>
      </c>
      <c r="X60" s="5">
        <f t="shared" si="14"/>
        <v>0</v>
      </c>
      <c r="Y60" s="5">
        <f t="shared" si="14"/>
        <v>0</v>
      </c>
      <c r="Z60" s="5">
        <f t="shared" si="14"/>
        <v>0</v>
      </c>
      <c r="AA60" s="5">
        <f t="shared" si="14"/>
        <v>0</v>
      </c>
      <c r="AB60" s="5">
        <f t="shared" si="14"/>
        <v>0</v>
      </c>
      <c r="AD60" s="5" t="str">
        <f>IF(M60&gt;0,M49-(M60/M71),"nill")</f>
        <v>nill</v>
      </c>
      <c r="AE60" s="5" t="str">
        <f t="shared" si="13"/>
        <v>nill</v>
      </c>
      <c r="AF60" s="5" t="str">
        <f t="shared" si="13"/>
        <v>nill</v>
      </c>
      <c r="AG60" s="5" t="str">
        <f t="shared" si="13"/>
        <v>nill</v>
      </c>
      <c r="AH60" s="5" t="str">
        <f t="shared" si="13"/>
        <v>nill</v>
      </c>
      <c r="AI60" s="5" t="str">
        <f t="shared" si="13"/>
        <v>nill</v>
      </c>
      <c r="AJ60" s="5" t="str">
        <f t="shared" si="13"/>
        <v>nill</v>
      </c>
      <c r="AK60" s="5" t="str">
        <f t="shared" si="13"/>
        <v>nill</v>
      </c>
      <c r="AL60" s="5" t="str">
        <f t="shared" si="13"/>
        <v>nill</v>
      </c>
      <c r="AM60" s="5" t="str">
        <f t="shared" si="13"/>
        <v>nill</v>
      </c>
      <c r="AN60" s="5" t="str">
        <f t="shared" si="13"/>
        <v>nill</v>
      </c>
      <c r="AO60" s="5" t="str">
        <f t="shared" si="13"/>
        <v>nill</v>
      </c>
      <c r="AP60" s="5" t="str">
        <f t="shared" si="13"/>
        <v>nill</v>
      </c>
      <c r="AQ60" s="5" t="str">
        <f t="shared" si="13"/>
        <v>nill</v>
      </c>
      <c r="AR60" s="5" t="str">
        <f t="shared" si="13"/>
        <v>nill</v>
      </c>
      <c r="AS60" s="5" t="str">
        <f t="shared" si="13"/>
        <v>nill</v>
      </c>
    </row>
    <row r="61" spans="1:46">
      <c r="C61" s="17"/>
      <c r="D61" s="12"/>
      <c r="L61" s="19" t="s">
        <v>64</v>
      </c>
      <c r="M61" s="5">
        <f t="shared" ref="M61:AB61" si="15">SUMIF($D6:$D46,"=x",M6:M46)</f>
        <v>2</v>
      </c>
      <c r="N61" s="5">
        <f t="shared" si="15"/>
        <v>2</v>
      </c>
      <c r="O61" s="5">
        <f t="shared" si="15"/>
        <v>2</v>
      </c>
      <c r="P61" s="5">
        <f t="shared" si="15"/>
        <v>2</v>
      </c>
      <c r="Q61" s="5">
        <f t="shared" si="15"/>
        <v>2</v>
      </c>
      <c r="R61" s="5">
        <f t="shared" si="15"/>
        <v>2</v>
      </c>
      <c r="S61" s="5">
        <f t="shared" si="15"/>
        <v>2</v>
      </c>
      <c r="T61" s="5">
        <f t="shared" si="15"/>
        <v>2</v>
      </c>
      <c r="U61" s="5">
        <f t="shared" si="15"/>
        <v>2</v>
      </c>
      <c r="V61" s="5">
        <f t="shared" si="15"/>
        <v>2</v>
      </c>
      <c r="W61" s="5">
        <f t="shared" si="15"/>
        <v>2</v>
      </c>
      <c r="X61" s="5">
        <f t="shared" si="15"/>
        <v>2</v>
      </c>
      <c r="Y61" s="5">
        <f t="shared" si="15"/>
        <v>2</v>
      </c>
      <c r="Z61" s="5">
        <f t="shared" si="15"/>
        <v>2</v>
      </c>
      <c r="AA61" s="5">
        <f t="shared" si="15"/>
        <v>2</v>
      </c>
      <c r="AB61" s="5">
        <f t="shared" si="15"/>
        <v>2</v>
      </c>
      <c r="AD61" s="5">
        <f>IF(M61&gt;0,M50-(M61/M72),"nill")</f>
        <v>0</v>
      </c>
      <c r="AE61" s="5">
        <f t="shared" si="13"/>
        <v>0</v>
      </c>
      <c r="AF61" s="5">
        <f t="shared" si="13"/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3"/>
        <v>0</v>
      </c>
      <c r="AK61" s="5">
        <f t="shared" si="13"/>
        <v>0</v>
      </c>
      <c r="AL61" s="5">
        <f t="shared" si="13"/>
        <v>0</v>
      </c>
      <c r="AM61" s="5">
        <f t="shared" si="13"/>
        <v>0</v>
      </c>
      <c r="AN61" s="5">
        <f t="shared" si="13"/>
        <v>0</v>
      </c>
      <c r="AO61" s="5">
        <f t="shared" si="13"/>
        <v>0</v>
      </c>
      <c r="AP61" s="5">
        <f t="shared" si="13"/>
        <v>0</v>
      </c>
      <c r="AQ61" s="5">
        <f t="shared" si="13"/>
        <v>0</v>
      </c>
      <c r="AR61" s="5">
        <f t="shared" si="13"/>
        <v>0</v>
      </c>
      <c r="AS61" s="5">
        <f t="shared" si="13"/>
        <v>0</v>
      </c>
    </row>
    <row r="62" spans="1:46">
      <c r="C62" s="17"/>
      <c r="D62" s="12"/>
      <c r="L62" s="19" t="s">
        <v>40</v>
      </c>
      <c r="M62" s="5">
        <f t="shared" ref="M62:AB62" si="16">SUMIF($E6:$E46,"=x",M6:M46)</f>
        <v>0</v>
      </c>
      <c r="N62" s="5">
        <f t="shared" si="16"/>
        <v>0</v>
      </c>
      <c r="O62" s="5">
        <f t="shared" si="16"/>
        <v>0</v>
      </c>
      <c r="P62" s="5">
        <f t="shared" si="16"/>
        <v>0</v>
      </c>
      <c r="Q62" s="5">
        <f t="shared" si="16"/>
        <v>0</v>
      </c>
      <c r="R62" s="5">
        <f t="shared" si="16"/>
        <v>0</v>
      </c>
      <c r="S62" s="5">
        <f t="shared" si="16"/>
        <v>0</v>
      </c>
      <c r="T62" s="5">
        <f t="shared" si="16"/>
        <v>0</v>
      </c>
      <c r="U62" s="5">
        <f t="shared" si="16"/>
        <v>0</v>
      </c>
      <c r="V62" s="5">
        <f t="shared" si="16"/>
        <v>0</v>
      </c>
      <c r="W62" s="5">
        <f t="shared" si="16"/>
        <v>0</v>
      </c>
      <c r="X62" s="5">
        <f t="shared" si="16"/>
        <v>0</v>
      </c>
      <c r="Y62" s="5">
        <f t="shared" si="16"/>
        <v>0</v>
      </c>
      <c r="Z62" s="5">
        <f t="shared" si="16"/>
        <v>0</v>
      </c>
      <c r="AA62" s="5">
        <f t="shared" si="16"/>
        <v>0</v>
      </c>
      <c r="AB62" s="5">
        <f t="shared" si="16"/>
        <v>0</v>
      </c>
      <c r="AD62" s="5" t="str">
        <f t="shared" ref="AD62:AD67" si="17">IF(M62&gt;0,M51-(M62/M73),"nill")</f>
        <v>nill</v>
      </c>
      <c r="AE62" s="5" t="str">
        <f t="shared" si="13"/>
        <v>nill</v>
      </c>
      <c r="AF62" s="5" t="str">
        <f t="shared" si="13"/>
        <v>nill</v>
      </c>
      <c r="AG62" s="5" t="str">
        <f t="shared" si="13"/>
        <v>nill</v>
      </c>
      <c r="AH62" s="5" t="str">
        <f t="shared" si="13"/>
        <v>nill</v>
      </c>
      <c r="AI62" s="5" t="str">
        <f t="shared" si="13"/>
        <v>nill</v>
      </c>
      <c r="AJ62" s="5" t="str">
        <f t="shared" si="13"/>
        <v>nill</v>
      </c>
      <c r="AK62" s="5" t="str">
        <f t="shared" si="13"/>
        <v>nill</v>
      </c>
      <c r="AL62" s="5" t="str">
        <f t="shared" si="13"/>
        <v>nill</v>
      </c>
      <c r="AM62" s="5" t="str">
        <f t="shared" si="13"/>
        <v>nill</v>
      </c>
      <c r="AN62" s="5" t="str">
        <f t="shared" si="13"/>
        <v>nill</v>
      </c>
      <c r="AO62" s="5" t="str">
        <f t="shared" si="13"/>
        <v>nill</v>
      </c>
      <c r="AP62" s="5" t="str">
        <f t="shared" si="13"/>
        <v>nill</v>
      </c>
      <c r="AQ62" s="5" t="str">
        <f t="shared" si="13"/>
        <v>nill</v>
      </c>
      <c r="AR62" s="5" t="str">
        <f t="shared" si="13"/>
        <v>nill</v>
      </c>
      <c r="AS62" s="5" t="str">
        <f t="shared" si="13"/>
        <v>nill</v>
      </c>
    </row>
    <row r="63" spans="1:46">
      <c r="C63" s="17"/>
      <c r="D63" s="12"/>
      <c r="L63" s="19" t="s">
        <v>65</v>
      </c>
      <c r="M63" s="5">
        <f t="shared" ref="M63:AB63" si="18">SUMIF($F6:$F46,"=x",M6:M46)</f>
        <v>0</v>
      </c>
      <c r="N63" s="5">
        <f t="shared" si="18"/>
        <v>0</v>
      </c>
      <c r="O63" s="5">
        <f t="shared" si="18"/>
        <v>0</v>
      </c>
      <c r="P63" s="5">
        <f t="shared" si="18"/>
        <v>0</v>
      </c>
      <c r="Q63" s="5">
        <f t="shared" si="18"/>
        <v>0</v>
      </c>
      <c r="R63" s="5">
        <f t="shared" si="18"/>
        <v>0</v>
      </c>
      <c r="S63" s="5">
        <f t="shared" si="18"/>
        <v>0</v>
      </c>
      <c r="T63" s="5">
        <f t="shared" si="18"/>
        <v>0</v>
      </c>
      <c r="U63" s="5">
        <f t="shared" si="18"/>
        <v>0</v>
      </c>
      <c r="V63" s="5">
        <f t="shared" si="18"/>
        <v>0</v>
      </c>
      <c r="W63" s="5">
        <f t="shared" si="18"/>
        <v>0</v>
      </c>
      <c r="X63" s="5">
        <f t="shared" si="18"/>
        <v>0</v>
      </c>
      <c r="Y63" s="5">
        <f t="shared" si="18"/>
        <v>0</v>
      </c>
      <c r="Z63" s="5">
        <f t="shared" si="18"/>
        <v>0</v>
      </c>
      <c r="AA63" s="5">
        <f t="shared" si="18"/>
        <v>0</v>
      </c>
      <c r="AB63" s="5">
        <f t="shared" si="18"/>
        <v>0</v>
      </c>
      <c r="AD63" s="5" t="str">
        <f t="shared" si="17"/>
        <v>nill</v>
      </c>
      <c r="AE63" s="5" t="str">
        <f t="shared" si="13"/>
        <v>nill</v>
      </c>
      <c r="AF63" s="5" t="str">
        <f t="shared" si="13"/>
        <v>nill</v>
      </c>
      <c r="AG63" s="5" t="str">
        <f t="shared" si="13"/>
        <v>nill</v>
      </c>
      <c r="AH63" s="5" t="str">
        <f t="shared" si="13"/>
        <v>nill</v>
      </c>
      <c r="AI63" s="5" t="str">
        <f t="shared" si="13"/>
        <v>nill</v>
      </c>
      <c r="AJ63" s="5" t="str">
        <f t="shared" si="13"/>
        <v>nill</v>
      </c>
      <c r="AK63" s="5" t="str">
        <f t="shared" si="13"/>
        <v>nill</v>
      </c>
      <c r="AL63" s="5" t="str">
        <f t="shared" si="13"/>
        <v>nill</v>
      </c>
      <c r="AM63" s="5" t="str">
        <f t="shared" si="13"/>
        <v>nill</v>
      </c>
      <c r="AN63" s="5" t="str">
        <f t="shared" si="13"/>
        <v>nill</v>
      </c>
      <c r="AO63" s="5" t="str">
        <f t="shared" si="13"/>
        <v>nill</v>
      </c>
      <c r="AP63" s="5" t="str">
        <f t="shared" si="13"/>
        <v>nill</v>
      </c>
      <c r="AQ63" s="5" t="str">
        <f t="shared" si="13"/>
        <v>nill</v>
      </c>
      <c r="AR63" s="5" t="str">
        <f t="shared" si="13"/>
        <v>nill</v>
      </c>
      <c r="AS63" s="5" t="str">
        <f t="shared" si="13"/>
        <v>nill</v>
      </c>
    </row>
    <row r="64" spans="1:46">
      <c r="C64" s="17"/>
      <c r="D64" s="12"/>
      <c r="L64" s="16" t="s">
        <v>66</v>
      </c>
      <c r="M64" s="5">
        <f t="shared" ref="M64:AB64" si="19">SUMIF($G6:$G46,"=x",M6:M46)</f>
        <v>0</v>
      </c>
      <c r="N64" s="5">
        <f t="shared" si="19"/>
        <v>0</v>
      </c>
      <c r="O64" s="5">
        <f t="shared" si="19"/>
        <v>0</v>
      </c>
      <c r="P64" s="5">
        <f t="shared" si="19"/>
        <v>0</v>
      </c>
      <c r="Q64" s="5">
        <f t="shared" si="19"/>
        <v>0</v>
      </c>
      <c r="R64" s="5">
        <f t="shared" si="19"/>
        <v>0</v>
      </c>
      <c r="S64" s="5">
        <f t="shared" si="19"/>
        <v>0</v>
      </c>
      <c r="T64" s="5">
        <f t="shared" si="19"/>
        <v>0</v>
      </c>
      <c r="U64" s="5">
        <f t="shared" si="19"/>
        <v>0</v>
      </c>
      <c r="V64" s="5">
        <f t="shared" si="19"/>
        <v>0</v>
      </c>
      <c r="W64" s="5">
        <f t="shared" si="19"/>
        <v>0</v>
      </c>
      <c r="X64" s="5">
        <f t="shared" si="19"/>
        <v>0</v>
      </c>
      <c r="Y64" s="5">
        <f t="shared" si="19"/>
        <v>0</v>
      </c>
      <c r="Z64" s="5">
        <f t="shared" si="19"/>
        <v>0</v>
      </c>
      <c r="AA64" s="5">
        <f t="shared" si="19"/>
        <v>0</v>
      </c>
      <c r="AB64" s="5">
        <f t="shared" si="19"/>
        <v>0</v>
      </c>
      <c r="AD64" s="5" t="str">
        <f t="shared" si="17"/>
        <v>nill</v>
      </c>
      <c r="AE64" s="5" t="str">
        <f t="shared" si="13"/>
        <v>nill</v>
      </c>
      <c r="AF64" s="5" t="str">
        <f t="shared" si="13"/>
        <v>nill</v>
      </c>
      <c r="AG64" s="5" t="str">
        <f t="shared" si="13"/>
        <v>nill</v>
      </c>
      <c r="AH64" s="5" t="str">
        <f t="shared" si="13"/>
        <v>nill</v>
      </c>
      <c r="AI64" s="5" t="str">
        <f t="shared" si="13"/>
        <v>nill</v>
      </c>
      <c r="AJ64" s="5" t="str">
        <f t="shared" si="13"/>
        <v>nill</v>
      </c>
      <c r="AK64" s="5" t="str">
        <f t="shared" si="13"/>
        <v>nill</v>
      </c>
      <c r="AL64" s="5" t="str">
        <f t="shared" si="13"/>
        <v>nill</v>
      </c>
      <c r="AM64" s="5" t="str">
        <f t="shared" si="13"/>
        <v>nill</v>
      </c>
      <c r="AN64" s="5" t="str">
        <f t="shared" si="13"/>
        <v>nill</v>
      </c>
      <c r="AO64" s="5" t="str">
        <f t="shared" si="13"/>
        <v>nill</v>
      </c>
      <c r="AP64" s="5" t="str">
        <f t="shared" si="13"/>
        <v>nill</v>
      </c>
      <c r="AQ64" s="5" t="str">
        <f t="shared" si="13"/>
        <v>nill</v>
      </c>
      <c r="AR64" s="5" t="str">
        <f t="shared" si="13"/>
        <v>nill</v>
      </c>
      <c r="AS64" s="5" t="str">
        <f t="shared" si="13"/>
        <v>nill</v>
      </c>
    </row>
    <row r="65" spans="3:45">
      <c r="C65" s="17"/>
      <c r="D65" s="12"/>
      <c r="L65" s="16" t="s">
        <v>67</v>
      </c>
      <c r="M65" s="5">
        <f t="shared" ref="M65:AB65" si="20">SUMIF($H6:$H46,"=x",M6:M46)</f>
        <v>3</v>
      </c>
      <c r="N65" s="5">
        <f t="shared" si="20"/>
        <v>2</v>
      </c>
      <c r="O65" s="5">
        <f t="shared" si="20"/>
        <v>2</v>
      </c>
      <c r="P65" s="5">
        <f t="shared" si="20"/>
        <v>2</v>
      </c>
      <c r="Q65" s="5">
        <f t="shared" si="20"/>
        <v>4</v>
      </c>
      <c r="R65" s="5">
        <f t="shared" si="20"/>
        <v>5</v>
      </c>
      <c r="S65" s="5">
        <f t="shared" si="20"/>
        <v>4</v>
      </c>
      <c r="T65" s="5">
        <f t="shared" si="20"/>
        <v>3</v>
      </c>
      <c r="U65" s="5">
        <f t="shared" si="20"/>
        <v>2</v>
      </c>
      <c r="V65" s="5">
        <f t="shared" si="20"/>
        <v>3</v>
      </c>
      <c r="W65" s="5">
        <f t="shared" si="20"/>
        <v>3</v>
      </c>
      <c r="X65" s="5">
        <f t="shared" si="20"/>
        <v>3</v>
      </c>
      <c r="Y65" s="5">
        <f t="shared" si="20"/>
        <v>3</v>
      </c>
      <c r="Z65" s="5">
        <f t="shared" si="20"/>
        <v>4</v>
      </c>
      <c r="AA65" s="5">
        <f t="shared" si="20"/>
        <v>3</v>
      </c>
      <c r="AB65" s="5">
        <f t="shared" si="20"/>
        <v>4</v>
      </c>
      <c r="AD65" s="5">
        <f t="shared" si="17"/>
        <v>0</v>
      </c>
      <c r="AE65" s="5">
        <f t="shared" si="13"/>
        <v>0</v>
      </c>
      <c r="AF65" s="5">
        <f t="shared" si="13"/>
        <v>0</v>
      </c>
      <c r="AG65" s="5">
        <f t="shared" si="13"/>
        <v>0</v>
      </c>
      <c r="AH65" s="5">
        <f t="shared" si="13"/>
        <v>0</v>
      </c>
      <c r="AI65" s="5">
        <f t="shared" si="13"/>
        <v>0</v>
      </c>
      <c r="AJ65" s="5">
        <f t="shared" si="13"/>
        <v>0</v>
      </c>
      <c r="AK65" s="5">
        <f t="shared" si="13"/>
        <v>0</v>
      </c>
      <c r="AL65" s="5">
        <f t="shared" si="13"/>
        <v>0</v>
      </c>
      <c r="AM65" s="5">
        <f t="shared" si="13"/>
        <v>0</v>
      </c>
      <c r="AN65" s="5">
        <f t="shared" si="13"/>
        <v>0</v>
      </c>
      <c r="AO65" s="5">
        <f t="shared" si="13"/>
        <v>0</v>
      </c>
      <c r="AP65" s="5">
        <f t="shared" si="13"/>
        <v>0</v>
      </c>
      <c r="AQ65" s="5">
        <f t="shared" si="13"/>
        <v>0</v>
      </c>
      <c r="AR65" s="5">
        <f t="shared" si="13"/>
        <v>0</v>
      </c>
      <c r="AS65" s="5">
        <f t="shared" si="13"/>
        <v>0</v>
      </c>
    </row>
    <row r="66" spans="3:45">
      <c r="C66" s="17"/>
      <c r="D66" s="12"/>
      <c r="L66" s="16" t="s">
        <v>38</v>
      </c>
      <c r="M66" s="5">
        <f t="shared" ref="M66:V66" si="21">SUMIF($I6:$I46,"=x",M6:M46)</f>
        <v>19</v>
      </c>
      <c r="N66" s="5">
        <f t="shared" si="21"/>
        <v>18</v>
      </c>
      <c r="O66" s="5">
        <f t="shared" si="21"/>
        <v>16</v>
      </c>
      <c r="P66" s="5">
        <f t="shared" si="21"/>
        <v>16</v>
      </c>
      <c r="Q66" s="5">
        <f t="shared" si="21"/>
        <v>20</v>
      </c>
      <c r="R66" s="5">
        <f t="shared" si="21"/>
        <v>21</v>
      </c>
      <c r="S66" s="5">
        <f t="shared" si="21"/>
        <v>19</v>
      </c>
      <c r="T66" s="5">
        <f t="shared" si="21"/>
        <v>14</v>
      </c>
      <c r="U66" s="5">
        <f t="shared" si="21"/>
        <v>14</v>
      </c>
      <c r="V66" s="5">
        <f t="shared" si="21"/>
        <v>15</v>
      </c>
      <c r="W66" s="5">
        <f t="shared" ref="W66:AB66" si="22">SUMIF($I6:$I46,"=x",W6:W46)</f>
        <v>15</v>
      </c>
      <c r="X66" s="5">
        <f t="shared" si="22"/>
        <v>16</v>
      </c>
      <c r="Y66" s="5">
        <f t="shared" si="22"/>
        <v>16</v>
      </c>
      <c r="Z66" s="5">
        <f t="shared" si="22"/>
        <v>19</v>
      </c>
      <c r="AA66" s="5">
        <f t="shared" si="22"/>
        <v>15</v>
      </c>
      <c r="AB66" s="5">
        <f t="shared" si="22"/>
        <v>17</v>
      </c>
      <c r="AD66" s="5">
        <f t="shared" si="17"/>
        <v>0</v>
      </c>
      <c r="AE66" s="5">
        <f t="shared" si="13"/>
        <v>0</v>
      </c>
      <c r="AF66" s="5">
        <f t="shared" si="13"/>
        <v>0</v>
      </c>
      <c r="AG66" s="5">
        <f t="shared" si="13"/>
        <v>0</v>
      </c>
      <c r="AH66" s="5">
        <f t="shared" si="13"/>
        <v>0</v>
      </c>
      <c r="AI66" s="5">
        <f t="shared" si="13"/>
        <v>0</v>
      </c>
      <c r="AJ66" s="5">
        <f t="shared" si="13"/>
        <v>0</v>
      </c>
      <c r="AK66" s="5">
        <f t="shared" si="13"/>
        <v>0</v>
      </c>
      <c r="AL66" s="5">
        <f t="shared" si="13"/>
        <v>0</v>
      </c>
      <c r="AM66" s="5">
        <f t="shared" si="13"/>
        <v>0</v>
      </c>
      <c r="AN66" s="5">
        <f t="shared" si="13"/>
        <v>0</v>
      </c>
      <c r="AO66" s="5">
        <f t="shared" si="13"/>
        <v>0</v>
      </c>
      <c r="AP66" s="5">
        <f t="shared" si="13"/>
        <v>0</v>
      </c>
      <c r="AQ66" s="5">
        <f t="shared" si="13"/>
        <v>0</v>
      </c>
      <c r="AR66" s="5">
        <f t="shared" si="13"/>
        <v>0</v>
      </c>
      <c r="AS66" s="5">
        <f t="shared" si="13"/>
        <v>0</v>
      </c>
    </row>
    <row r="67" spans="3:45">
      <c r="C67" s="16"/>
      <c r="D67" s="12"/>
      <c r="L67" s="16" t="s">
        <v>39</v>
      </c>
      <c r="M67" s="5">
        <f>SUMIF($J6:$J46,"=x",M6:M46)</f>
        <v>4</v>
      </c>
      <c r="N67" s="5">
        <f t="shared" ref="N67:AB67" si="23">SUMIF($J6:$J46,"=x",N6:N46)</f>
        <v>3</v>
      </c>
      <c r="O67" s="5">
        <f t="shared" si="23"/>
        <v>4</v>
      </c>
      <c r="P67" s="5">
        <f t="shared" si="23"/>
        <v>3</v>
      </c>
      <c r="Q67" s="5">
        <f t="shared" si="23"/>
        <v>3</v>
      </c>
      <c r="R67" s="5">
        <f t="shared" si="23"/>
        <v>2</v>
      </c>
      <c r="S67" s="5">
        <f t="shared" si="23"/>
        <v>2</v>
      </c>
      <c r="T67" s="5">
        <f t="shared" si="23"/>
        <v>3</v>
      </c>
      <c r="U67" s="5">
        <f t="shared" si="23"/>
        <v>3</v>
      </c>
      <c r="V67" s="5">
        <f t="shared" si="23"/>
        <v>3</v>
      </c>
      <c r="W67" s="5">
        <f t="shared" si="23"/>
        <v>3</v>
      </c>
      <c r="X67" s="5">
        <f t="shared" si="23"/>
        <v>3</v>
      </c>
      <c r="Y67" s="5">
        <f t="shared" si="23"/>
        <v>3</v>
      </c>
      <c r="Z67" s="5">
        <f t="shared" si="23"/>
        <v>3</v>
      </c>
      <c r="AA67" s="5">
        <f t="shared" si="23"/>
        <v>4</v>
      </c>
      <c r="AB67" s="5">
        <f t="shared" si="23"/>
        <v>3</v>
      </c>
      <c r="AD67" s="5">
        <f t="shared" si="17"/>
        <v>0</v>
      </c>
      <c r="AE67" s="5">
        <f t="shared" si="13"/>
        <v>0</v>
      </c>
      <c r="AF67" s="5">
        <f t="shared" si="13"/>
        <v>0</v>
      </c>
      <c r="AG67" s="5">
        <f t="shared" si="13"/>
        <v>0</v>
      </c>
      <c r="AH67" s="5">
        <f t="shared" si="13"/>
        <v>0</v>
      </c>
      <c r="AI67" s="5">
        <f t="shared" si="13"/>
        <v>0</v>
      </c>
      <c r="AJ67" s="5">
        <f t="shared" si="13"/>
        <v>0</v>
      </c>
      <c r="AK67" s="5">
        <f t="shared" si="13"/>
        <v>0</v>
      </c>
      <c r="AL67" s="5">
        <f t="shared" si="13"/>
        <v>0</v>
      </c>
      <c r="AM67" s="5">
        <f t="shared" si="13"/>
        <v>0</v>
      </c>
      <c r="AN67" s="5">
        <f t="shared" si="13"/>
        <v>0</v>
      </c>
      <c r="AO67" s="5">
        <f t="shared" si="13"/>
        <v>0</v>
      </c>
      <c r="AP67" s="5">
        <f t="shared" si="13"/>
        <v>0</v>
      </c>
      <c r="AQ67" s="5">
        <f t="shared" si="13"/>
        <v>0</v>
      </c>
      <c r="AR67" s="5">
        <f t="shared" si="13"/>
        <v>0</v>
      </c>
      <c r="AS67" s="5">
        <f t="shared" si="13"/>
        <v>0</v>
      </c>
    </row>
    <row r="68" spans="3:45">
      <c r="D68" s="12"/>
      <c r="L68" s="16"/>
      <c r="M68" s="5">
        <f>SUM(M59:M67)</f>
        <v>98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3:45">
      <c r="C69" s="16"/>
      <c r="D69" s="12"/>
      <c r="L69" s="16" t="s">
        <v>72</v>
      </c>
      <c r="M69" s="5">
        <f t="shared" ref="M69:AB69" si="24">COUNT(M6:M46)</f>
        <v>40</v>
      </c>
      <c r="N69" s="5">
        <f t="shared" si="24"/>
        <v>40</v>
      </c>
      <c r="O69" s="5">
        <f t="shared" si="24"/>
        <v>39</v>
      </c>
      <c r="P69" s="5">
        <f t="shared" si="24"/>
        <v>40</v>
      </c>
      <c r="Q69" s="5">
        <f t="shared" si="24"/>
        <v>40</v>
      </c>
      <c r="R69" s="5">
        <f t="shared" si="24"/>
        <v>39</v>
      </c>
      <c r="S69" s="5">
        <f t="shared" si="24"/>
        <v>39</v>
      </c>
      <c r="T69" s="5">
        <f>COUNT(T6:T46)</f>
        <v>37</v>
      </c>
      <c r="U69" s="5">
        <f t="shared" si="24"/>
        <v>36</v>
      </c>
      <c r="V69" s="5">
        <f t="shared" si="24"/>
        <v>37</v>
      </c>
      <c r="W69" s="5">
        <f t="shared" si="24"/>
        <v>36</v>
      </c>
      <c r="X69" s="5">
        <f t="shared" si="24"/>
        <v>37</v>
      </c>
      <c r="Y69" s="5">
        <f t="shared" si="24"/>
        <v>37</v>
      </c>
      <c r="Z69" s="5">
        <f t="shared" si="24"/>
        <v>37</v>
      </c>
      <c r="AA69" s="5">
        <f t="shared" si="24"/>
        <v>37</v>
      </c>
      <c r="AB69" s="5">
        <f t="shared" si="24"/>
        <v>37</v>
      </c>
      <c r="AC69" s="5">
        <f>SUM(M69:AB69)</f>
        <v>608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3:45">
      <c r="D70" s="12"/>
      <c r="L70" s="19" t="s">
        <v>473</v>
      </c>
      <c r="M70" s="5">
        <f t="shared" ref="M70:AB70" si="25">COUNTIFS($B6:$B46,"=x",M6:M46,"&gt;0")</f>
        <v>29</v>
      </c>
      <c r="N70" s="5">
        <f t="shared" si="25"/>
        <v>29</v>
      </c>
      <c r="O70" s="5">
        <f t="shared" si="25"/>
        <v>28</v>
      </c>
      <c r="P70" s="5">
        <f t="shared" si="25"/>
        <v>29</v>
      </c>
      <c r="Q70" s="5">
        <f t="shared" si="25"/>
        <v>29</v>
      </c>
      <c r="R70" s="5">
        <f t="shared" si="25"/>
        <v>29</v>
      </c>
      <c r="S70" s="5">
        <f t="shared" si="25"/>
        <v>29</v>
      </c>
      <c r="T70" s="5">
        <f t="shared" si="25"/>
        <v>27</v>
      </c>
      <c r="U70" s="5">
        <f t="shared" si="25"/>
        <v>26</v>
      </c>
      <c r="V70" s="5">
        <f t="shared" si="25"/>
        <v>27</v>
      </c>
      <c r="W70" s="5">
        <f t="shared" si="25"/>
        <v>26</v>
      </c>
      <c r="X70" s="5">
        <f t="shared" si="25"/>
        <v>27</v>
      </c>
      <c r="Y70" s="5">
        <f t="shared" si="25"/>
        <v>27</v>
      </c>
      <c r="Z70" s="5">
        <f t="shared" si="25"/>
        <v>27</v>
      </c>
      <c r="AA70" s="5">
        <f t="shared" si="25"/>
        <v>27</v>
      </c>
      <c r="AB70" s="5">
        <f t="shared" si="25"/>
        <v>27</v>
      </c>
      <c r="AC70" s="5">
        <f>SUM(M70:AB78)</f>
        <v>608</v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3:45">
      <c r="D71" s="12"/>
      <c r="L71" s="16" t="s">
        <v>74</v>
      </c>
      <c r="M71" s="5">
        <f t="shared" ref="M71:AB71" si="26">COUNTIFS($C6:$C46,"=x",M6:M46,"&gt;0")</f>
        <v>0</v>
      </c>
      <c r="N71" s="5">
        <f t="shared" si="26"/>
        <v>0</v>
      </c>
      <c r="O71" s="5">
        <f t="shared" si="26"/>
        <v>0</v>
      </c>
      <c r="P71" s="5">
        <f t="shared" si="26"/>
        <v>0</v>
      </c>
      <c r="Q71" s="5">
        <f t="shared" si="26"/>
        <v>0</v>
      </c>
      <c r="R71" s="5">
        <f t="shared" si="26"/>
        <v>0</v>
      </c>
      <c r="S71" s="5">
        <f t="shared" si="26"/>
        <v>0</v>
      </c>
      <c r="T71" s="5">
        <f t="shared" si="26"/>
        <v>0</v>
      </c>
      <c r="U71" s="5">
        <f t="shared" si="26"/>
        <v>0</v>
      </c>
      <c r="V71" s="5">
        <f t="shared" si="26"/>
        <v>0</v>
      </c>
      <c r="W71" s="5">
        <f t="shared" si="26"/>
        <v>0</v>
      </c>
      <c r="X71" s="5">
        <f t="shared" si="26"/>
        <v>0</v>
      </c>
      <c r="Y71" s="5">
        <f t="shared" si="26"/>
        <v>0</v>
      </c>
      <c r="Z71" s="5">
        <f t="shared" si="26"/>
        <v>0</v>
      </c>
      <c r="AA71" s="5">
        <f t="shared" si="26"/>
        <v>0</v>
      </c>
      <c r="AB71" s="5">
        <f t="shared" si="26"/>
        <v>0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3:45">
      <c r="D72" s="12"/>
      <c r="L72" s="19" t="s">
        <v>75</v>
      </c>
      <c r="M72" s="5">
        <f t="shared" ref="M72:AB72" si="27">COUNTIFS($D6:$D46,"=x",M6:M46,"&gt;0")</f>
        <v>1</v>
      </c>
      <c r="N72" s="5">
        <f t="shared" si="27"/>
        <v>1</v>
      </c>
      <c r="O72" s="5">
        <f t="shared" si="27"/>
        <v>1</v>
      </c>
      <c r="P72" s="5">
        <f t="shared" si="27"/>
        <v>1</v>
      </c>
      <c r="Q72" s="5">
        <f t="shared" si="27"/>
        <v>1</v>
      </c>
      <c r="R72" s="5">
        <f t="shared" si="27"/>
        <v>1</v>
      </c>
      <c r="S72" s="5">
        <f t="shared" si="27"/>
        <v>1</v>
      </c>
      <c r="T72" s="5">
        <f t="shared" si="27"/>
        <v>1</v>
      </c>
      <c r="U72" s="5">
        <f t="shared" si="27"/>
        <v>1</v>
      </c>
      <c r="V72" s="5">
        <f t="shared" si="27"/>
        <v>1</v>
      </c>
      <c r="W72" s="5">
        <f t="shared" si="27"/>
        <v>1</v>
      </c>
      <c r="X72" s="5">
        <f t="shared" si="27"/>
        <v>1</v>
      </c>
      <c r="Y72" s="5">
        <f t="shared" si="27"/>
        <v>1</v>
      </c>
      <c r="Z72" s="5">
        <f t="shared" si="27"/>
        <v>1</v>
      </c>
      <c r="AA72" s="5">
        <f t="shared" si="27"/>
        <v>1</v>
      </c>
      <c r="AB72" s="5">
        <f t="shared" si="27"/>
        <v>1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3:45">
      <c r="C73" s="16"/>
      <c r="D73" s="12"/>
      <c r="L73" s="19" t="s">
        <v>76</v>
      </c>
      <c r="M73" s="5">
        <f t="shared" ref="M73:AB73" si="28">COUNTIFS($E6:$E46,"=x",M6:M46,"&gt;0")</f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3:45">
      <c r="D74" s="12"/>
      <c r="L74" s="19" t="s">
        <v>77</v>
      </c>
      <c r="M74" s="5">
        <f t="shared" ref="M74:AB74" si="29">COUNTIFS($F6:$F46,"=x",M6:M46,"&gt;0")</f>
        <v>0</v>
      </c>
      <c r="N74" s="5">
        <f t="shared" si="29"/>
        <v>0</v>
      </c>
      <c r="O74" s="5">
        <f t="shared" si="29"/>
        <v>0</v>
      </c>
      <c r="P74" s="5">
        <f t="shared" si="29"/>
        <v>0</v>
      </c>
      <c r="Q74" s="5">
        <f t="shared" si="29"/>
        <v>0</v>
      </c>
      <c r="R74" s="5">
        <f t="shared" si="29"/>
        <v>0</v>
      </c>
      <c r="S74" s="5">
        <f t="shared" si="29"/>
        <v>0</v>
      </c>
      <c r="T74" s="5">
        <f t="shared" si="29"/>
        <v>0</v>
      </c>
      <c r="U74" s="5">
        <f t="shared" si="29"/>
        <v>0</v>
      </c>
      <c r="V74" s="5">
        <f t="shared" si="29"/>
        <v>0</v>
      </c>
      <c r="W74" s="5">
        <f t="shared" si="29"/>
        <v>0</v>
      </c>
      <c r="X74" s="5">
        <f t="shared" si="29"/>
        <v>0</v>
      </c>
      <c r="Y74" s="5">
        <f t="shared" si="29"/>
        <v>0</v>
      </c>
      <c r="Z74" s="5">
        <f t="shared" si="29"/>
        <v>0</v>
      </c>
      <c r="AA74" s="5">
        <f t="shared" si="29"/>
        <v>0</v>
      </c>
      <c r="AB74" s="5">
        <f t="shared" si="29"/>
        <v>0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3:45">
      <c r="D75" s="12"/>
      <c r="L75" s="16" t="s">
        <v>78</v>
      </c>
      <c r="M75" s="5">
        <f t="shared" ref="M75:AB75" si="30">COUNTIFS($G6:$G46,"=x",M6:M46,"&gt;0")</f>
        <v>0</v>
      </c>
      <c r="N75" s="5">
        <f t="shared" si="30"/>
        <v>0</v>
      </c>
      <c r="O75" s="5">
        <f t="shared" si="30"/>
        <v>0</v>
      </c>
      <c r="P75" s="5">
        <f t="shared" si="30"/>
        <v>0</v>
      </c>
      <c r="Q75" s="5">
        <f t="shared" si="30"/>
        <v>0</v>
      </c>
      <c r="R75" s="5">
        <f t="shared" si="30"/>
        <v>0</v>
      </c>
      <c r="S75" s="5">
        <f t="shared" si="30"/>
        <v>0</v>
      </c>
      <c r="T75" s="5">
        <f t="shared" si="30"/>
        <v>0</v>
      </c>
      <c r="U75" s="5">
        <f t="shared" si="30"/>
        <v>0</v>
      </c>
      <c r="V75" s="5">
        <f t="shared" si="30"/>
        <v>0</v>
      </c>
      <c r="W75" s="5">
        <f t="shared" si="30"/>
        <v>0</v>
      </c>
      <c r="X75" s="5">
        <f t="shared" si="30"/>
        <v>0</v>
      </c>
      <c r="Y75" s="5">
        <f t="shared" si="30"/>
        <v>0</v>
      </c>
      <c r="Z75" s="5">
        <f t="shared" si="30"/>
        <v>0</v>
      </c>
      <c r="AA75" s="5">
        <f t="shared" si="30"/>
        <v>0</v>
      </c>
      <c r="AB75" s="5">
        <f t="shared" si="30"/>
        <v>0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3:45">
      <c r="D76" s="12"/>
      <c r="L76" s="16" t="s">
        <v>79</v>
      </c>
      <c r="M76" s="5">
        <f t="shared" ref="M76:AB76" si="31">COUNTIFS($H6:$H46,"=x",M6:M46,"&gt;0")</f>
        <v>1</v>
      </c>
      <c r="N76" s="5">
        <f t="shared" si="31"/>
        <v>1</v>
      </c>
      <c r="O76" s="5">
        <f t="shared" si="31"/>
        <v>1</v>
      </c>
      <c r="P76" s="5">
        <f t="shared" si="31"/>
        <v>1</v>
      </c>
      <c r="Q76" s="5">
        <f t="shared" si="31"/>
        <v>1</v>
      </c>
      <c r="R76" s="5">
        <f t="shared" si="31"/>
        <v>1</v>
      </c>
      <c r="S76" s="5">
        <f t="shared" si="31"/>
        <v>1</v>
      </c>
      <c r="T76" s="5">
        <f t="shared" si="31"/>
        <v>1</v>
      </c>
      <c r="U76" s="5">
        <f t="shared" si="31"/>
        <v>1</v>
      </c>
      <c r="V76" s="5">
        <f t="shared" si="31"/>
        <v>1</v>
      </c>
      <c r="W76" s="5">
        <f t="shared" si="31"/>
        <v>1</v>
      </c>
      <c r="X76" s="5">
        <f t="shared" si="31"/>
        <v>1</v>
      </c>
      <c r="Y76" s="5">
        <f t="shared" si="31"/>
        <v>1</v>
      </c>
      <c r="Z76" s="5">
        <f t="shared" si="31"/>
        <v>1</v>
      </c>
      <c r="AA76" s="5">
        <f t="shared" si="31"/>
        <v>1</v>
      </c>
      <c r="AB76" s="5">
        <f t="shared" si="31"/>
        <v>1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3:45">
      <c r="C77" s="17"/>
      <c r="D77" s="12"/>
      <c r="L77" s="16" t="s">
        <v>80</v>
      </c>
      <c r="M77" s="5">
        <f t="shared" ref="M77:AB77" si="32">COUNTIFS($I6:$I46,"=x",M6:M46,"&gt;0")</f>
        <v>7</v>
      </c>
      <c r="N77" s="5">
        <f t="shared" si="32"/>
        <v>7</v>
      </c>
      <c r="O77" s="5">
        <f t="shared" si="32"/>
        <v>7</v>
      </c>
      <c r="P77" s="5">
        <f t="shared" si="32"/>
        <v>7</v>
      </c>
      <c r="Q77" s="5">
        <f t="shared" si="32"/>
        <v>7</v>
      </c>
      <c r="R77" s="5">
        <f t="shared" si="32"/>
        <v>7</v>
      </c>
      <c r="S77" s="5">
        <f t="shared" si="32"/>
        <v>7</v>
      </c>
      <c r="T77" s="5">
        <f t="shared" si="32"/>
        <v>6</v>
      </c>
      <c r="U77" s="5">
        <f t="shared" si="32"/>
        <v>6</v>
      </c>
      <c r="V77" s="5">
        <f t="shared" si="32"/>
        <v>6</v>
      </c>
      <c r="W77" s="5">
        <f t="shared" si="32"/>
        <v>6</v>
      </c>
      <c r="X77" s="5">
        <f t="shared" si="32"/>
        <v>6</v>
      </c>
      <c r="Y77" s="5">
        <f t="shared" si="32"/>
        <v>6</v>
      </c>
      <c r="Z77" s="5">
        <f t="shared" si="32"/>
        <v>6</v>
      </c>
      <c r="AA77" s="5">
        <f t="shared" si="32"/>
        <v>6</v>
      </c>
      <c r="AB77" s="5">
        <f t="shared" si="32"/>
        <v>6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3:45">
      <c r="C78" s="17"/>
      <c r="D78" s="12"/>
      <c r="L78" s="16" t="s">
        <v>81</v>
      </c>
      <c r="M78" s="5">
        <f t="shared" ref="M78:AB78" si="33">COUNTIFS($J6:$J46,"=x",M6:M46,"&gt;0")</f>
        <v>2</v>
      </c>
      <c r="N78" s="5">
        <f t="shared" si="33"/>
        <v>2</v>
      </c>
      <c r="O78" s="5">
        <f t="shared" si="33"/>
        <v>2</v>
      </c>
      <c r="P78" s="5">
        <f t="shared" si="33"/>
        <v>2</v>
      </c>
      <c r="Q78" s="5">
        <f t="shared" si="33"/>
        <v>2</v>
      </c>
      <c r="R78" s="5">
        <f t="shared" si="33"/>
        <v>1</v>
      </c>
      <c r="S78" s="5">
        <f t="shared" si="33"/>
        <v>1</v>
      </c>
      <c r="T78" s="5">
        <f t="shared" si="33"/>
        <v>2</v>
      </c>
      <c r="U78" s="5">
        <f t="shared" si="33"/>
        <v>2</v>
      </c>
      <c r="V78" s="5">
        <f t="shared" si="33"/>
        <v>2</v>
      </c>
      <c r="W78" s="5">
        <f t="shared" si="33"/>
        <v>2</v>
      </c>
      <c r="X78" s="5">
        <f t="shared" si="33"/>
        <v>2</v>
      </c>
      <c r="Y78" s="5">
        <f t="shared" si="33"/>
        <v>2</v>
      </c>
      <c r="Z78" s="5">
        <f t="shared" si="33"/>
        <v>2</v>
      </c>
      <c r="AA78" s="5">
        <f t="shared" si="33"/>
        <v>2</v>
      </c>
      <c r="AB78" s="5">
        <f t="shared" si="33"/>
        <v>2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3:45">
      <c r="C79" s="17"/>
      <c r="D79" s="12"/>
      <c r="L79" s="16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3:45" ht="72">
      <c r="C80" s="17"/>
      <c r="D80" s="12"/>
      <c r="M80" s="3" t="s">
        <v>0</v>
      </c>
      <c r="N80" s="3" t="s">
        <v>6</v>
      </c>
      <c r="O80" s="3" t="s">
        <v>7</v>
      </c>
      <c r="P80" s="3" t="s">
        <v>8</v>
      </c>
      <c r="Q80" s="3" t="s">
        <v>9</v>
      </c>
      <c r="R80" s="3" t="s">
        <v>1</v>
      </c>
      <c r="S80" s="3" t="s">
        <v>2</v>
      </c>
      <c r="T80" s="3" t="s">
        <v>3</v>
      </c>
      <c r="U80" s="3" t="s">
        <v>4</v>
      </c>
      <c r="V80" s="3" t="s">
        <v>17</v>
      </c>
      <c r="W80" s="3" t="s">
        <v>18</v>
      </c>
      <c r="X80" s="3" t="s">
        <v>19</v>
      </c>
      <c r="Y80" s="3" t="s">
        <v>20</v>
      </c>
      <c r="Z80" s="3" t="s">
        <v>21</v>
      </c>
      <c r="AA80" s="3" t="s">
        <v>22</v>
      </c>
      <c r="AB80" s="3" t="s">
        <v>23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45">
      <c r="C81" s="17"/>
      <c r="D81" s="12"/>
      <c r="L81" s="16" t="s">
        <v>32</v>
      </c>
      <c r="M81" s="28">
        <f>IF(M69&gt;0,M58/M69,"")</f>
        <v>2.4500000000000002</v>
      </c>
      <c r="N81" s="28">
        <f t="shared" ref="N81:AB81" si="34">IF(N69&gt;0,N58/N69,"")</f>
        <v>2.2999999999999998</v>
      </c>
      <c r="O81" s="28">
        <f t="shared" si="34"/>
        <v>2.2307692307692308</v>
      </c>
      <c r="P81" s="28">
        <f t="shared" si="34"/>
        <v>2.0499999999999998</v>
      </c>
      <c r="Q81" s="28">
        <f t="shared" si="34"/>
        <v>2.75</v>
      </c>
      <c r="R81" s="28">
        <f t="shared" si="34"/>
        <v>2.8461538461538463</v>
      </c>
      <c r="S81" s="28">
        <f t="shared" si="34"/>
        <v>2.6666666666666665</v>
      </c>
      <c r="T81" s="28">
        <f t="shared" si="34"/>
        <v>2.1621621621621623</v>
      </c>
      <c r="U81" s="28">
        <f t="shared" si="34"/>
        <v>2.3611111111111112</v>
      </c>
      <c r="V81" s="28">
        <f t="shared" si="34"/>
        <v>2.6756756756756759</v>
      </c>
      <c r="W81" s="28">
        <f t="shared" si="34"/>
        <v>2.8055555555555554</v>
      </c>
      <c r="X81" s="28">
        <f t="shared" si="34"/>
        <v>2.8918918918918921</v>
      </c>
      <c r="Y81" s="28">
        <f t="shared" si="34"/>
        <v>2.5135135135135136</v>
      </c>
      <c r="Z81" s="28">
        <f t="shared" si="34"/>
        <v>2.8378378378378377</v>
      </c>
      <c r="AA81" s="28">
        <f t="shared" si="34"/>
        <v>2.6216216216216215</v>
      </c>
      <c r="AB81" s="28">
        <f t="shared" si="34"/>
        <v>3.0810810810810811</v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>
      <c r="C82" s="17"/>
      <c r="D82" s="12"/>
      <c r="L82" s="16" t="s">
        <v>33</v>
      </c>
      <c r="M82" s="28">
        <f t="shared" ref="M82:AB82" si="35">IF(M70&gt;0,M59/M70,"")</f>
        <v>2.4137931034482758</v>
      </c>
      <c r="N82" s="28">
        <f t="shared" si="35"/>
        <v>2.3103448275862069</v>
      </c>
      <c r="O82" s="28">
        <f t="shared" si="35"/>
        <v>2.25</v>
      </c>
      <c r="P82" s="28">
        <f t="shared" si="35"/>
        <v>2.0344827586206895</v>
      </c>
      <c r="Q82" s="28">
        <f t="shared" si="35"/>
        <v>2.7931034482758621</v>
      </c>
      <c r="R82" s="28">
        <f t="shared" si="35"/>
        <v>2.7931034482758621</v>
      </c>
      <c r="S82" s="28">
        <f t="shared" si="35"/>
        <v>2.6551724137931036</v>
      </c>
      <c r="T82" s="28">
        <f t="shared" si="35"/>
        <v>2.1481481481481484</v>
      </c>
      <c r="U82" s="28">
        <f t="shared" si="35"/>
        <v>2.4615384615384617</v>
      </c>
      <c r="V82" s="28">
        <f t="shared" si="35"/>
        <v>2.8148148148148149</v>
      </c>
      <c r="W82" s="28">
        <f t="shared" si="35"/>
        <v>3</v>
      </c>
      <c r="X82" s="28">
        <f t="shared" si="35"/>
        <v>3.074074074074074</v>
      </c>
      <c r="Y82" s="28">
        <f t="shared" si="35"/>
        <v>2.5555555555555554</v>
      </c>
      <c r="Z82" s="28">
        <f t="shared" si="35"/>
        <v>2.8518518518518516</v>
      </c>
      <c r="AA82" s="28">
        <f t="shared" si="35"/>
        <v>2.7037037037037037</v>
      </c>
      <c r="AB82" s="28">
        <f t="shared" si="35"/>
        <v>3.2592592592592591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>
      <c r="C83" s="17"/>
      <c r="D83" s="12"/>
      <c r="L83" s="16" t="s">
        <v>58</v>
      </c>
      <c r="M83" s="28" t="str">
        <f t="shared" ref="M83:AB83" si="36">IF(M71&gt;0,M60/M71,"")</f>
        <v/>
      </c>
      <c r="N83" s="28" t="str">
        <f t="shared" si="36"/>
        <v/>
      </c>
      <c r="O83" s="28" t="str">
        <f t="shared" si="36"/>
        <v/>
      </c>
      <c r="P83" s="28" t="str">
        <f t="shared" si="36"/>
        <v/>
      </c>
      <c r="Q83" s="28" t="str">
        <f t="shared" si="36"/>
        <v/>
      </c>
      <c r="R83" s="28" t="str">
        <f t="shared" si="36"/>
        <v/>
      </c>
      <c r="S83" s="28" t="str">
        <f t="shared" si="36"/>
        <v/>
      </c>
      <c r="T83" s="28" t="str">
        <f t="shared" si="36"/>
        <v/>
      </c>
      <c r="U83" s="28" t="str">
        <f t="shared" si="36"/>
        <v/>
      </c>
      <c r="V83" s="28" t="str">
        <f t="shared" si="36"/>
        <v/>
      </c>
      <c r="W83" s="28" t="str">
        <f t="shared" si="36"/>
        <v/>
      </c>
      <c r="X83" s="28" t="str">
        <f t="shared" si="36"/>
        <v/>
      </c>
      <c r="Y83" s="28" t="str">
        <f t="shared" si="36"/>
        <v/>
      </c>
      <c r="Z83" s="28" t="str">
        <f t="shared" si="36"/>
        <v/>
      </c>
      <c r="AA83" s="28" t="str">
        <f t="shared" si="36"/>
        <v/>
      </c>
      <c r="AB83" s="28" t="str">
        <f t="shared" si="36"/>
        <v/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>
      <c r="C84" s="17"/>
      <c r="D84" s="12"/>
      <c r="L84" s="19" t="s">
        <v>59</v>
      </c>
      <c r="M84" s="28">
        <f t="shared" ref="M84:AB84" si="37">IF(M72&gt;0,M61/M72,"")</f>
        <v>2</v>
      </c>
      <c r="N84" s="28">
        <f t="shared" si="37"/>
        <v>2</v>
      </c>
      <c r="O84" s="28">
        <f t="shared" si="37"/>
        <v>2</v>
      </c>
      <c r="P84" s="28">
        <f t="shared" si="37"/>
        <v>2</v>
      </c>
      <c r="Q84" s="28">
        <f t="shared" si="37"/>
        <v>2</v>
      </c>
      <c r="R84" s="28">
        <f t="shared" si="37"/>
        <v>2</v>
      </c>
      <c r="S84" s="28">
        <f t="shared" si="37"/>
        <v>2</v>
      </c>
      <c r="T84" s="28">
        <f t="shared" si="37"/>
        <v>2</v>
      </c>
      <c r="U84" s="28">
        <f t="shared" si="37"/>
        <v>2</v>
      </c>
      <c r="V84" s="28">
        <f t="shared" si="37"/>
        <v>2</v>
      </c>
      <c r="W84" s="28">
        <f t="shared" si="37"/>
        <v>2</v>
      </c>
      <c r="X84" s="28">
        <f t="shared" si="37"/>
        <v>2</v>
      </c>
      <c r="Y84" s="28">
        <f t="shared" si="37"/>
        <v>2</v>
      </c>
      <c r="Z84" s="28">
        <f t="shared" si="37"/>
        <v>2</v>
      </c>
      <c r="AA84" s="28">
        <f t="shared" si="37"/>
        <v>2</v>
      </c>
      <c r="AB84" s="28">
        <f t="shared" si="37"/>
        <v>2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>
      <c r="C85" s="17"/>
      <c r="D85" s="12"/>
      <c r="L85" s="19" t="s">
        <v>42</v>
      </c>
      <c r="M85" s="28" t="str">
        <f t="shared" ref="M85:AB85" si="38">IF(M73&gt;0,M62/M73,"")</f>
        <v/>
      </c>
      <c r="N85" s="28" t="str">
        <f t="shared" si="38"/>
        <v/>
      </c>
      <c r="O85" s="28" t="str">
        <f t="shared" si="38"/>
        <v/>
      </c>
      <c r="P85" s="28" t="str">
        <f t="shared" si="38"/>
        <v/>
      </c>
      <c r="Q85" s="28" t="str">
        <f t="shared" si="38"/>
        <v/>
      </c>
      <c r="R85" s="28" t="str">
        <f t="shared" si="38"/>
        <v/>
      </c>
      <c r="S85" s="28" t="str">
        <f t="shared" si="38"/>
        <v/>
      </c>
      <c r="T85" s="28" t="str">
        <f t="shared" si="38"/>
        <v/>
      </c>
      <c r="U85" s="28" t="str">
        <f t="shared" si="38"/>
        <v/>
      </c>
      <c r="V85" s="28" t="str">
        <f t="shared" si="38"/>
        <v/>
      </c>
      <c r="W85" s="28" t="str">
        <f t="shared" si="38"/>
        <v/>
      </c>
      <c r="X85" s="28" t="str">
        <f t="shared" si="38"/>
        <v/>
      </c>
      <c r="Y85" s="28" t="str">
        <f t="shared" si="38"/>
        <v/>
      </c>
      <c r="Z85" s="28" t="str">
        <f t="shared" si="38"/>
        <v/>
      </c>
      <c r="AA85" s="28" t="str">
        <f t="shared" si="38"/>
        <v/>
      </c>
      <c r="AB85" s="28" t="str">
        <f t="shared" si="38"/>
        <v/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</row>
    <row r="86" spans="1:45">
      <c r="C86" s="17"/>
      <c r="D86" s="12"/>
      <c r="L86" s="19" t="s">
        <v>60</v>
      </c>
      <c r="M86" s="28" t="str">
        <f t="shared" ref="M86:AB86" si="39">IF(M74&gt;0,M63/M74,"")</f>
        <v/>
      </c>
      <c r="N86" s="28" t="str">
        <f t="shared" si="39"/>
        <v/>
      </c>
      <c r="O86" s="28" t="str">
        <f t="shared" si="39"/>
        <v/>
      </c>
      <c r="P86" s="28" t="str">
        <f t="shared" si="39"/>
        <v/>
      </c>
      <c r="Q86" s="28" t="str">
        <f t="shared" si="39"/>
        <v/>
      </c>
      <c r="R86" s="28" t="str">
        <f t="shared" si="39"/>
        <v/>
      </c>
      <c r="S86" s="28" t="str">
        <f t="shared" si="39"/>
        <v/>
      </c>
      <c r="T86" s="28" t="str">
        <f t="shared" si="39"/>
        <v/>
      </c>
      <c r="U86" s="28" t="str">
        <f t="shared" si="39"/>
        <v/>
      </c>
      <c r="V86" s="28" t="str">
        <f t="shared" si="39"/>
        <v/>
      </c>
      <c r="W86" s="28" t="str">
        <f t="shared" si="39"/>
        <v/>
      </c>
      <c r="X86" s="28" t="str">
        <f t="shared" si="39"/>
        <v/>
      </c>
      <c r="Y86" s="28" t="str">
        <f t="shared" si="39"/>
        <v/>
      </c>
      <c r="Z86" s="28" t="str">
        <f t="shared" si="39"/>
        <v/>
      </c>
      <c r="AA86" s="28" t="str">
        <f t="shared" si="39"/>
        <v/>
      </c>
      <c r="AB86" s="28" t="str">
        <f t="shared" si="39"/>
        <v/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</row>
    <row r="87" spans="1:45">
      <c r="C87" s="17"/>
      <c r="D87" s="12"/>
      <c r="L87" s="19" t="s">
        <v>61</v>
      </c>
      <c r="M87" s="28" t="str">
        <f t="shared" ref="M87:AB87" si="40">IF(M75&gt;0,M64/M75,"")</f>
        <v/>
      </c>
      <c r="N87" s="28" t="str">
        <f t="shared" si="40"/>
        <v/>
      </c>
      <c r="O87" s="28" t="str">
        <f t="shared" si="40"/>
        <v/>
      </c>
      <c r="P87" s="28" t="str">
        <f t="shared" si="40"/>
        <v/>
      </c>
      <c r="Q87" s="28" t="str">
        <f t="shared" si="40"/>
        <v/>
      </c>
      <c r="R87" s="28" t="str">
        <f t="shared" si="40"/>
        <v/>
      </c>
      <c r="S87" s="28" t="str">
        <f t="shared" si="40"/>
        <v/>
      </c>
      <c r="T87" s="28" t="str">
        <f t="shared" si="40"/>
        <v/>
      </c>
      <c r="U87" s="28" t="str">
        <f t="shared" si="40"/>
        <v/>
      </c>
      <c r="V87" s="28" t="str">
        <f t="shared" si="40"/>
        <v/>
      </c>
      <c r="W87" s="28" t="str">
        <f t="shared" si="40"/>
        <v/>
      </c>
      <c r="X87" s="28" t="str">
        <f t="shared" si="40"/>
        <v/>
      </c>
      <c r="Y87" s="28" t="str">
        <f t="shared" si="40"/>
        <v/>
      </c>
      <c r="Z87" s="28" t="str">
        <f t="shared" si="40"/>
        <v/>
      </c>
      <c r="AA87" s="28" t="str">
        <f t="shared" si="40"/>
        <v/>
      </c>
      <c r="AB87" s="28" t="str">
        <f t="shared" si="40"/>
        <v/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45">
      <c r="C88" s="17"/>
      <c r="D88" s="12"/>
      <c r="L88" s="19" t="s">
        <v>51</v>
      </c>
      <c r="M88" s="28">
        <f t="shared" ref="M88:AB88" si="41">IF(M76&gt;0,M65/M76,"")</f>
        <v>3</v>
      </c>
      <c r="N88" s="28">
        <f t="shared" si="41"/>
        <v>2</v>
      </c>
      <c r="O88" s="28">
        <f t="shared" si="41"/>
        <v>2</v>
      </c>
      <c r="P88" s="28">
        <f t="shared" si="41"/>
        <v>2</v>
      </c>
      <c r="Q88" s="28">
        <f t="shared" si="41"/>
        <v>4</v>
      </c>
      <c r="R88" s="28">
        <f t="shared" si="41"/>
        <v>5</v>
      </c>
      <c r="S88" s="28">
        <f t="shared" si="41"/>
        <v>4</v>
      </c>
      <c r="T88" s="28">
        <f t="shared" si="41"/>
        <v>3</v>
      </c>
      <c r="U88" s="28">
        <f t="shared" si="41"/>
        <v>2</v>
      </c>
      <c r="V88" s="28">
        <f t="shared" si="41"/>
        <v>3</v>
      </c>
      <c r="W88" s="28">
        <f t="shared" si="41"/>
        <v>3</v>
      </c>
      <c r="X88" s="28">
        <f t="shared" si="41"/>
        <v>3</v>
      </c>
      <c r="Y88" s="28">
        <f t="shared" si="41"/>
        <v>3</v>
      </c>
      <c r="Z88" s="28">
        <f t="shared" si="41"/>
        <v>4</v>
      </c>
      <c r="AA88" s="28">
        <f t="shared" si="41"/>
        <v>3</v>
      </c>
      <c r="AB88" s="28">
        <f t="shared" si="41"/>
        <v>4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45">
      <c r="C89" s="17"/>
      <c r="D89" s="12"/>
      <c r="L89" s="16" t="s">
        <v>34</v>
      </c>
      <c r="M89" s="28">
        <f>IF(M77&gt;0,M66/M77,"")</f>
        <v>2.7142857142857144</v>
      </c>
      <c r="N89" s="28">
        <f t="shared" ref="N89:AB89" si="42">IF(N77&gt;0,N66/N77,"")</f>
        <v>2.5714285714285716</v>
      </c>
      <c r="O89" s="28">
        <f t="shared" si="42"/>
        <v>2.2857142857142856</v>
      </c>
      <c r="P89" s="28">
        <f t="shared" si="42"/>
        <v>2.2857142857142856</v>
      </c>
      <c r="Q89" s="28">
        <f t="shared" si="42"/>
        <v>2.8571428571428572</v>
      </c>
      <c r="R89" s="28">
        <f t="shared" si="42"/>
        <v>3</v>
      </c>
      <c r="S89" s="28">
        <f t="shared" si="42"/>
        <v>2.7142857142857144</v>
      </c>
      <c r="T89" s="28">
        <f t="shared" si="42"/>
        <v>2.3333333333333335</v>
      </c>
      <c r="U89" s="28">
        <f t="shared" si="42"/>
        <v>2.3333333333333335</v>
      </c>
      <c r="V89" s="28">
        <f t="shared" si="42"/>
        <v>2.5</v>
      </c>
      <c r="W89" s="28">
        <f t="shared" si="42"/>
        <v>2.5</v>
      </c>
      <c r="X89" s="28">
        <f t="shared" si="42"/>
        <v>2.6666666666666665</v>
      </c>
      <c r="Y89" s="28">
        <f t="shared" si="42"/>
        <v>2.6666666666666665</v>
      </c>
      <c r="Z89" s="28">
        <f t="shared" si="42"/>
        <v>3.1666666666666665</v>
      </c>
      <c r="AA89" s="28">
        <f t="shared" si="42"/>
        <v>2.5</v>
      </c>
      <c r="AB89" s="28">
        <f t="shared" si="42"/>
        <v>2.8333333333333335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1:45">
      <c r="C90" s="17"/>
      <c r="D90" s="12"/>
      <c r="L90" s="16" t="s">
        <v>36</v>
      </c>
      <c r="M90" s="28">
        <f t="shared" ref="M90:AB90" si="43">IF(M78&gt;0,M67/M78,"")</f>
        <v>2</v>
      </c>
      <c r="N90" s="28">
        <f t="shared" si="43"/>
        <v>1.5</v>
      </c>
      <c r="O90" s="28">
        <f t="shared" si="43"/>
        <v>2</v>
      </c>
      <c r="P90" s="28">
        <f t="shared" si="43"/>
        <v>1.5</v>
      </c>
      <c r="Q90" s="28">
        <f t="shared" si="43"/>
        <v>1.5</v>
      </c>
      <c r="R90" s="28">
        <f t="shared" si="43"/>
        <v>2</v>
      </c>
      <c r="S90" s="28">
        <f t="shared" si="43"/>
        <v>2</v>
      </c>
      <c r="T90" s="28">
        <f t="shared" si="43"/>
        <v>1.5</v>
      </c>
      <c r="U90" s="28">
        <f t="shared" si="43"/>
        <v>1.5</v>
      </c>
      <c r="V90" s="28">
        <f t="shared" si="43"/>
        <v>1.5</v>
      </c>
      <c r="W90" s="28">
        <f t="shared" si="43"/>
        <v>1.5</v>
      </c>
      <c r="X90" s="28">
        <f t="shared" si="43"/>
        <v>1.5</v>
      </c>
      <c r="Y90" s="28">
        <f t="shared" si="43"/>
        <v>1.5</v>
      </c>
      <c r="Z90" s="28">
        <f t="shared" si="43"/>
        <v>1.5</v>
      </c>
      <c r="AA90" s="28">
        <f t="shared" si="43"/>
        <v>2</v>
      </c>
      <c r="AB90" s="28">
        <f t="shared" si="43"/>
        <v>1.5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>
      <c r="C91" s="17"/>
      <c r="D91" s="12"/>
      <c r="L91" s="16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>
      <c r="C92" s="17"/>
      <c r="D92" s="12"/>
      <c r="L92" s="16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45">
      <c r="C93" s="17"/>
      <c r="D93" s="12"/>
      <c r="L93" s="16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45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</row>
    <row r="95" spans="1:45">
      <c r="A95" s="7" t="s">
        <v>25</v>
      </c>
    </row>
    <row r="96" spans="1:45" ht="86.4">
      <c r="A96" s="2"/>
      <c r="B96" s="3" t="s">
        <v>11</v>
      </c>
      <c r="C96" s="3" t="s">
        <v>46</v>
      </c>
      <c r="D96" s="3" t="s">
        <v>47</v>
      </c>
      <c r="E96" s="3" t="s">
        <v>12</v>
      </c>
      <c r="F96" s="3" t="s">
        <v>48</v>
      </c>
      <c r="G96" s="3" t="s">
        <v>49</v>
      </c>
      <c r="H96" s="3" t="s">
        <v>50</v>
      </c>
      <c r="I96" s="3" t="s">
        <v>13</v>
      </c>
      <c r="J96" s="3" t="s">
        <v>14</v>
      </c>
      <c r="K96" s="3" t="s">
        <v>15</v>
      </c>
      <c r="L96" s="3" t="s">
        <v>26</v>
      </c>
      <c r="M96" s="3" t="s">
        <v>28</v>
      </c>
      <c r="N96" s="3" t="s">
        <v>0</v>
      </c>
      <c r="O96" s="3" t="s">
        <v>6</v>
      </c>
      <c r="P96" s="3" t="s">
        <v>7</v>
      </c>
      <c r="Q96" s="3" t="s">
        <v>8</v>
      </c>
      <c r="R96" s="3" t="s">
        <v>9</v>
      </c>
      <c r="S96" s="3" t="s">
        <v>1</v>
      </c>
      <c r="T96" s="3" t="s">
        <v>2</v>
      </c>
      <c r="U96" s="3" t="s">
        <v>3</v>
      </c>
      <c r="V96" s="3" t="s">
        <v>4</v>
      </c>
      <c r="W96" s="3" t="s">
        <v>17</v>
      </c>
      <c r="X96" s="3" t="s">
        <v>18</v>
      </c>
      <c r="Y96" s="3" t="s">
        <v>19</v>
      </c>
      <c r="Z96" s="3" t="s">
        <v>20</v>
      </c>
      <c r="AA96" s="3" t="s">
        <v>21</v>
      </c>
      <c r="AB96" s="3" t="s">
        <v>22</v>
      </c>
      <c r="AC96" s="3" t="s">
        <v>23</v>
      </c>
      <c r="AD96" s="3" t="s">
        <v>68</v>
      </c>
      <c r="AE96" s="3" t="s">
        <v>28</v>
      </c>
      <c r="AF96" s="3" t="s">
        <v>69</v>
      </c>
      <c r="AG96" s="3" t="s">
        <v>70</v>
      </c>
    </row>
    <row r="97" spans="1:34">
      <c r="A97" s="5">
        <v>1</v>
      </c>
      <c r="B97" s="5"/>
      <c r="C97" s="5"/>
      <c r="D97" s="5"/>
      <c r="E97" s="5"/>
      <c r="F97" s="5"/>
      <c r="G97" s="5"/>
      <c r="H97" s="5"/>
      <c r="I97" s="5" t="s">
        <v>16</v>
      </c>
      <c r="J97" s="5"/>
      <c r="K97" s="5" t="s">
        <v>380</v>
      </c>
      <c r="L97" s="6" t="s">
        <v>27</v>
      </c>
      <c r="M97" s="5" t="s">
        <v>381</v>
      </c>
      <c r="N97" s="5">
        <v>4</v>
      </c>
      <c r="O97" s="5">
        <v>4</v>
      </c>
      <c r="P97" s="5">
        <v>4</v>
      </c>
      <c r="Q97" s="5">
        <v>4</v>
      </c>
      <c r="R97" s="5">
        <v>4</v>
      </c>
      <c r="S97" s="5">
        <v>4</v>
      </c>
      <c r="T97" s="5">
        <v>4</v>
      </c>
      <c r="U97" s="5">
        <v>3</v>
      </c>
      <c r="V97" s="5">
        <v>4</v>
      </c>
      <c r="W97" s="5">
        <v>4</v>
      </c>
      <c r="X97" s="5">
        <v>3</v>
      </c>
      <c r="Y97" s="5">
        <v>3</v>
      </c>
      <c r="Z97" s="5">
        <v>3</v>
      </c>
      <c r="AA97" s="5">
        <v>4</v>
      </c>
      <c r="AB97" s="5">
        <v>4</v>
      </c>
      <c r="AC97" s="5">
        <v>4</v>
      </c>
      <c r="AD97" t="s">
        <v>27</v>
      </c>
      <c r="AE97">
        <v>0</v>
      </c>
      <c r="AF97" s="5">
        <v>0</v>
      </c>
      <c r="AG97">
        <v>0</v>
      </c>
    </row>
    <row r="98" spans="1:34">
      <c r="A98" s="5">
        <v>2</v>
      </c>
      <c r="B98" s="5"/>
      <c r="C98" s="5"/>
      <c r="D98" s="5"/>
      <c r="E98" s="5"/>
      <c r="F98" s="5"/>
      <c r="G98" s="5"/>
      <c r="H98" s="5"/>
      <c r="I98" s="5"/>
      <c r="J98" s="5" t="s">
        <v>16</v>
      </c>
      <c r="K98" s="5"/>
      <c r="L98" s="6" t="s">
        <v>27</v>
      </c>
      <c r="M98" s="5" t="s">
        <v>382</v>
      </c>
      <c r="N98" s="5">
        <v>3</v>
      </c>
      <c r="O98" s="5">
        <v>3</v>
      </c>
      <c r="P98" s="5">
        <v>4</v>
      </c>
      <c r="Q98" s="5">
        <v>3</v>
      </c>
      <c r="R98" s="5">
        <v>5</v>
      </c>
      <c r="S98" s="5">
        <v>5</v>
      </c>
      <c r="T98" s="5">
        <v>3</v>
      </c>
      <c r="U98" s="5">
        <v>3</v>
      </c>
      <c r="V98" s="5">
        <v>2</v>
      </c>
      <c r="W98" s="5">
        <v>2</v>
      </c>
      <c r="X98" s="5">
        <v>2</v>
      </c>
      <c r="Y98" s="5">
        <v>2</v>
      </c>
      <c r="Z98" s="5">
        <v>2</v>
      </c>
      <c r="AA98" s="5">
        <v>2</v>
      </c>
      <c r="AB98" s="5">
        <v>2</v>
      </c>
      <c r="AC98" s="5">
        <v>2</v>
      </c>
      <c r="AD98" t="s">
        <v>27</v>
      </c>
      <c r="AE98" s="5" t="s">
        <v>383</v>
      </c>
      <c r="AF98" s="5" t="s">
        <v>384</v>
      </c>
      <c r="AG98" s="5" t="s">
        <v>385</v>
      </c>
    </row>
    <row r="99" spans="1:34">
      <c r="A99" s="5">
        <v>3</v>
      </c>
      <c r="B99" s="5"/>
      <c r="C99" s="5"/>
      <c r="D99" s="5" t="s">
        <v>16</v>
      </c>
      <c r="E99" s="5"/>
      <c r="F99" s="5"/>
      <c r="G99" s="5"/>
      <c r="H99" s="5"/>
      <c r="I99" s="5"/>
      <c r="J99" s="5"/>
      <c r="K99" s="5"/>
      <c r="L99" s="6" t="s">
        <v>27</v>
      </c>
      <c r="M99" s="5">
        <v>0</v>
      </c>
      <c r="N99" s="5">
        <v>4</v>
      </c>
      <c r="O99" s="5">
        <v>4</v>
      </c>
      <c r="P99" s="5">
        <v>4</v>
      </c>
      <c r="Q99" s="5">
        <v>4</v>
      </c>
      <c r="R99" s="5">
        <v>4</v>
      </c>
      <c r="S99" s="5">
        <v>4</v>
      </c>
      <c r="T99" s="5">
        <v>4</v>
      </c>
      <c r="U99" s="5">
        <v>4</v>
      </c>
      <c r="V99" s="5">
        <v>5</v>
      </c>
      <c r="W99" s="5">
        <v>5</v>
      </c>
      <c r="X99" s="5">
        <v>5</v>
      </c>
      <c r="Y99" s="5">
        <v>5</v>
      </c>
      <c r="Z99" s="5">
        <v>2</v>
      </c>
      <c r="AA99" s="5">
        <v>2</v>
      </c>
      <c r="AB99" s="5">
        <v>2</v>
      </c>
      <c r="AC99" s="5">
        <v>2</v>
      </c>
      <c r="AD99" t="s">
        <v>27</v>
      </c>
      <c r="AE99" s="5">
        <v>0</v>
      </c>
      <c r="AF99" s="5">
        <v>0</v>
      </c>
      <c r="AG99" s="5">
        <v>0</v>
      </c>
    </row>
    <row r="100" spans="1:34">
      <c r="A100" s="5">
        <v>4</v>
      </c>
      <c r="B100" s="5" t="s">
        <v>16</v>
      </c>
      <c r="C100" s="5"/>
      <c r="D100" s="5"/>
      <c r="E100" s="5"/>
      <c r="F100" s="5"/>
      <c r="G100" s="5"/>
      <c r="H100" s="5"/>
      <c r="I100" s="5"/>
      <c r="J100" s="5"/>
      <c r="K100" s="5"/>
      <c r="L100" s="6" t="s">
        <v>27</v>
      </c>
      <c r="M100" s="5">
        <v>0</v>
      </c>
      <c r="N100" s="5">
        <v>3</v>
      </c>
      <c r="O100" s="5">
        <v>3</v>
      </c>
      <c r="P100" s="5">
        <v>3</v>
      </c>
      <c r="Q100" s="5">
        <v>3</v>
      </c>
      <c r="R100" s="5">
        <v>3</v>
      </c>
      <c r="S100" s="5">
        <v>4</v>
      </c>
      <c r="T100" s="5">
        <v>4</v>
      </c>
      <c r="U100" s="5">
        <v>3</v>
      </c>
      <c r="V100" s="5">
        <v>3</v>
      </c>
      <c r="W100" s="5">
        <v>3</v>
      </c>
      <c r="X100" s="5">
        <v>3</v>
      </c>
      <c r="Y100" s="5">
        <v>3</v>
      </c>
      <c r="Z100" s="5">
        <v>2</v>
      </c>
      <c r="AA100" s="5">
        <v>2</v>
      </c>
      <c r="AB100" s="5">
        <v>2</v>
      </c>
      <c r="AC100" s="5">
        <v>2</v>
      </c>
      <c r="AD100" t="s">
        <v>27</v>
      </c>
      <c r="AE100" s="5">
        <v>0</v>
      </c>
      <c r="AF100" s="5">
        <v>0</v>
      </c>
      <c r="AG100" s="5">
        <v>0</v>
      </c>
    </row>
    <row r="101" spans="1:34">
      <c r="A101" s="5">
        <v>5</v>
      </c>
      <c r="B101" s="5" t="s">
        <v>16</v>
      </c>
      <c r="C101" s="5"/>
      <c r="D101" s="5"/>
      <c r="E101" s="5"/>
      <c r="F101" s="5"/>
      <c r="G101" s="5"/>
      <c r="H101" s="5"/>
      <c r="I101" s="5"/>
      <c r="J101" s="5"/>
      <c r="K101" s="5"/>
      <c r="L101" s="6" t="s">
        <v>27</v>
      </c>
      <c r="M101" s="5" t="s">
        <v>386</v>
      </c>
      <c r="N101" s="5">
        <v>4</v>
      </c>
      <c r="O101" s="5">
        <v>4</v>
      </c>
      <c r="P101" s="5">
        <v>4</v>
      </c>
      <c r="Q101" s="5">
        <v>5</v>
      </c>
      <c r="R101" s="5">
        <v>5</v>
      </c>
      <c r="S101" s="5">
        <v>4</v>
      </c>
      <c r="T101" s="5">
        <v>5</v>
      </c>
      <c r="U101" s="5">
        <v>5</v>
      </c>
      <c r="V101" s="5">
        <v>4</v>
      </c>
      <c r="W101" s="5">
        <v>4</v>
      </c>
      <c r="X101" s="5">
        <v>4</v>
      </c>
      <c r="Y101" s="5">
        <v>4</v>
      </c>
      <c r="Z101" s="5">
        <v>4</v>
      </c>
      <c r="AA101" s="5">
        <v>4</v>
      </c>
      <c r="AB101" s="5">
        <v>4</v>
      </c>
      <c r="AC101" s="5">
        <v>4</v>
      </c>
      <c r="AD101" t="s">
        <v>27</v>
      </c>
      <c r="AE101" s="5" t="s">
        <v>387</v>
      </c>
      <c r="AF101" s="5" t="s">
        <v>388</v>
      </c>
      <c r="AG101" s="5" t="s">
        <v>389</v>
      </c>
    </row>
    <row r="102" spans="1:34">
      <c r="A102" s="5">
        <v>6</v>
      </c>
      <c r="B102" s="5" t="s">
        <v>16</v>
      </c>
      <c r="C102" s="5"/>
      <c r="D102" s="5"/>
      <c r="E102" s="5"/>
      <c r="F102" s="5"/>
      <c r="G102" s="5"/>
      <c r="H102" s="5"/>
      <c r="I102" s="5"/>
      <c r="J102" s="5"/>
      <c r="K102" s="5"/>
      <c r="L102" s="6" t="s">
        <v>27</v>
      </c>
      <c r="M102" s="5" t="s">
        <v>390</v>
      </c>
      <c r="N102" s="5">
        <v>3</v>
      </c>
      <c r="O102" s="5">
        <v>3</v>
      </c>
      <c r="P102" s="5">
        <v>3</v>
      </c>
      <c r="Q102" s="5">
        <v>3</v>
      </c>
      <c r="R102" s="5">
        <v>4</v>
      </c>
      <c r="S102" s="5">
        <v>4</v>
      </c>
      <c r="T102" s="5">
        <v>4</v>
      </c>
      <c r="U102" s="5">
        <v>3</v>
      </c>
      <c r="V102" s="5">
        <v>3</v>
      </c>
      <c r="W102" s="5">
        <v>3</v>
      </c>
      <c r="X102" s="5">
        <v>3</v>
      </c>
      <c r="Y102" s="5">
        <v>3</v>
      </c>
      <c r="Z102" s="5">
        <v>3</v>
      </c>
      <c r="AA102" s="5">
        <v>3</v>
      </c>
      <c r="AB102" s="5">
        <v>3</v>
      </c>
      <c r="AC102" s="5">
        <v>3</v>
      </c>
      <c r="AD102" t="s">
        <v>27</v>
      </c>
      <c r="AE102" t="s">
        <v>391</v>
      </c>
      <c r="AF102" t="s">
        <v>392</v>
      </c>
      <c r="AG102" s="5">
        <v>0</v>
      </c>
    </row>
    <row r="103" spans="1:34">
      <c r="A103" s="5">
        <v>7</v>
      </c>
      <c r="B103" s="5" t="s">
        <v>16</v>
      </c>
      <c r="C103" s="5"/>
      <c r="D103" s="5"/>
      <c r="E103" s="5"/>
      <c r="F103" s="5"/>
      <c r="G103" s="5"/>
      <c r="H103" s="5"/>
      <c r="I103" s="5"/>
      <c r="J103" s="5"/>
      <c r="K103" s="5"/>
      <c r="L103" s="6" t="s">
        <v>27</v>
      </c>
      <c r="M103" s="5">
        <v>0</v>
      </c>
      <c r="N103" s="5">
        <v>4</v>
      </c>
      <c r="O103" s="5">
        <v>4</v>
      </c>
      <c r="P103" s="5">
        <v>4</v>
      </c>
      <c r="Q103" s="5">
        <v>4</v>
      </c>
      <c r="R103" s="5">
        <v>5</v>
      </c>
      <c r="S103" s="5">
        <v>5</v>
      </c>
      <c r="T103" s="5">
        <v>5</v>
      </c>
      <c r="U103" s="5">
        <v>5</v>
      </c>
      <c r="V103" s="5">
        <v>4</v>
      </c>
      <c r="W103" s="5">
        <v>5</v>
      </c>
      <c r="X103" s="5">
        <v>5</v>
      </c>
      <c r="Y103" s="5">
        <v>5</v>
      </c>
      <c r="Z103" s="5">
        <v>3</v>
      </c>
      <c r="AA103" s="5">
        <v>5</v>
      </c>
      <c r="AB103" s="5">
        <v>4</v>
      </c>
      <c r="AC103" s="5">
        <v>5</v>
      </c>
      <c r="AD103" t="s">
        <v>27</v>
      </c>
      <c r="AE103" s="5" t="s">
        <v>393</v>
      </c>
      <c r="AF103" s="5">
        <v>0</v>
      </c>
      <c r="AG103" s="5">
        <v>0</v>
      </c>
    </row>
    <row r="104" spans="1:34">
      <c r="A104" s="5">
        <v>8</v>
      </c>
      <c r="B104" s="5" t="s">
        <v>16</v>
      </c>
      <c r="C104" s="5"/>
      <c r="D104" s="5"/>
      <c r="E104" s="5"/>
      <c r="F104" s="5"/>
      <c r="G104" s="5"/>
      <c r="H104" s="5"/>
      <c r="I104" s="5"/>
      <c r="J104" s="5"/>
      <c r="K104" s="5"/>
      <c r="L104" s="6" t="s">
        <v>27</v>
      </c>
      <c r="M104" s="5">
        <v>0</v>
      </c>
      <c r="N104" s="5">
        <v>3</v>
      </c>
      <c r="O104" s="5">
        <v>3</v>
      </c>
      <c r="P104" s="5">
        <v>3</v>
      </c>
      <c r="Q104" s="5">
        <v>3</v>
      </c>
      <c r="R104" s="5">
        <v>4</v>
      </c>
      <c r="S104" s="5">
        <v>4</v>
      </c>
      <c r="T104" s="5">
        <v>4</v>
      </c>
      <c r="U104" s="5">
        <v>3</v>
      </c>
      <c r="V104" s="5">
        <v>3</v>
      </c>
      <c r="W104" s="5">
        <v>4</v>
      </c>
      <c r="X104" s="5">
        <v>4</v>
      </c>
      <c r="Y104" s="5">
        <v>4</v>
      </c>
      <c r="Z104" s="5">
        <v>3</v>
      </c>
      <c r="AA104" s="5">
        <v>4</v>
      </c>
      <c r="AB104" s="5">
        <v>4</v>
      </c>
      <c r="AC104" s="5">
        <v>4</v>
      </c>
      <c r="AD104" t="s">
        <v>27</v>
      </c>
      <c r="AE104" s="5">
        <v>0</v>
      </c>
      <c r="AF104" t="s">
        <v>394</v>
      </c>
      <c r="AG104" s="5">
        <v>0</v>
      </c>
    </row>
    <row r="105" spans="1:34">
      <c r="A105" s="5">
        <v>9</v>
      </c>
      <c r="B105" s="5" t="s">
        <v>16</v>
      </c>
      <c r="C105" s="5"/>
      <c r="D105" s="5"/>
      <c r="E105" s="5"/>
      <c r="F105" s="5"/>
      <c r="G105" s="5"/>
      <c r="H105" s="5"/>
      <c r="I105" s="5"/>
      <c r="J105" s="5"/>
      <c r="K105" s="5"/>
      <c r="L105" s="6" t="s">
        <v>27</v>
      </c>
      <c r="M105" s="5">
        <v>0</v>
      </c>
      <c r="N105" s="5">
        <v>4</v>
      </c>
      <c r="O105" s="5">
        <v>4</v>
      </c>
      <c r="P105" s="5">
        <v>4</v>
      </c>
      <c r="Q105" s="5">
        <v>2</v>
      </c>
      <c r="R105" s="5">
        <v>5</v>
      </c>
      <c r="S105" s="5">
        <v>5</v>
      </c>
      <c r="T105" s="5">
        <v>4</v>
      </c>
      <c r="U105" s="5">
        <v>3</v>
      </c>
      <c r="V105" s="5">
        <v>3</v>
      </c>
      <c r="W105" s="5">
        <v>5</v>
      </c>
      <c r="X105" s="5">
        <v>5</v>
      </c>
      <c r="Y105" s="5">
        <v>5</v>
      </c>
      <c r="Z105" s="5">
        <v>3</v>
      </c>
      <c r="AA105" s="5">
        <v>4</v>
      </c>
      <c r="AB105" s="5">
        <v>4</v>
      </c>
      <c r="AC105" s="5">
        <v>4</v>
      </c>
      <c r="AD105" t="s">
        <v>27</v>
      </c>
      <c r="AE105" s="5">
        <v>0</v>
      </c>
      <c r="AF105" s="5" t="s">
        <v>395</v>
      </c>
      <c r="AG105" s="5">
        <v>0</v>
      </c>
    </row>
    <row r="106" spans="1:34">
      <c r="A106" s="5">
        <v>10</v>
      </c>
      <c r="B106" s="5" t="s">
        <v>16</v>
      </c>
      <c r="C106" s="5"/>
      <c r="D106" s="5"/>
      <c r="E106" s="5"/>
      <c r="F106" s="5"/>
      <c r="G106" s="5"/>
      <c r="H106" s="5"/>
      <c r="I106" s="5"/>
      <c r="J106" s="5"/>
      <c r="K106" s="5"/>
      <c r="L106" s="6" t="s">
        <v>27</v>
      </c>
      <c r="M106" s="5">
        <v>0</v>
      </c>
      <c r="N106" s="5">
        <v>3</v>
      </c>
      <c r="O106" s="5">
        <v>3</v>
      </c>
      <c r="P106" s="5">
        <v>3</v>
      </c>
      <c r="Q106" s="5">
        <v>3</v>
      </c>
      <c r="R106" s="5">
        <v>3</v>
      </c>
      <c r="S106" s="5">
        <v>2</v>
      </c>
      <c r="T106" s="5">
        <v>4</v>
      </c>
      <c r="U106" s="5">
        <v>4</v>
      </c>
      <c r="V106" s="5">
        <v>3</v>
      </c>
      <c r="W106" s="5">
        <v>4</v>
      </c>
      <c r="X106" s="5">
        <v>4</v>
      </c>
      <c r="Y106" s="5">
        <v>4</v>
      </c>
      <c r="Z106" s="5">
        <v>2</v>
      </c>
      <c r="AA106" s="5">
        <v>3</v>
      </c>
      <c r="AB106" s="5">
        <v>3</v>
      </c>
      <c r="AC106" s="5">
        <v>3</v>
      </c>
      <c r="AD106" t="s">
        <v>27</v>
      </c>
      <c r="AE106" s="5" t="s">
        <v>396</v>
      </c>
      <c r="AF106" s="5" t="s">
        <v>397</v>
      </c>
      <c r="AG106" s="5" t="s">
        <v>398</v>
      </c>
    </row>
    <row r="107" spans="1:34">
      <c r="A107" s="5">
        <v>11</v>
      </c>
      <c r="B107" s="5" t="s">
        <v>16</v>
      </c>
      <c r="C107" s="5"/>
      <c r="D107" s="5"/>
      <c r="E107" s="5"/>
      <c r="F107" s="5"/>
      <c r="G107" s="5"/>
      <c r="H107" s="5"/>
      <c r="I107" s="5"/>
      <c r="J107" s="5"/>
      <c r="K107" s="5"/>
      <c r="L107" s="6" t="s">
        <v>27</v>
      </c>
      <c r="M107" s="5" t="s">
        <v>399</v>
      </c>
      <c r="N107" s="5">
        <v>3</v>
      </c>
      <c r="O107" s="5">
        <v>2</v>
      </c>
      <c r="P107" s="5">
        <v>3</v>
      </c>
      <c r="Q107" s="5">
        <v>3</v>
      </c>
      <c r="R107" s="5">
        <v>3</v>
      </c>
      <c r="S107" s="5">
        <v>3</v>
      </c>
      <c r="T107" s="5">
        <v>3</v>
      </c>
      <c r="U107" s="5">
        <v>3</v>
      </c>
      <c r="V107" s="5">
        <v>3</v>
      </c>
      <c r="W107" s="5">
        <v>3</v>
      </c>
      <c r="X107" s="5">
        <v>3</v>
      </c>
      <c r="Y107" s="5">
        <v>3</v>
      </c>
      <c r="Z107" s="5">
        <v>3</v>
      </c>
      <c r="AA107" s="5">
        <v>3</v>
      </c>
      <c r="AB107" s="5">
        <v>3</v>
      </c>
      <c r="AC107" s="5"/>
      <c r="AD107" t="s">
        <v>27</v>
      </c>
      <c r="AE107" s="5" t="s">
        <v>400</v>
      </c>
      <c r="AF107" s="5" t="s">
        <v>401</v>
      </c>
      <c r="AG107" s="5" t="s">
        <v>402</v>
      </c>
      <c r="AH107" s="5" t="s">
        <v>403</v>
      </c>
    </row>
    <row r="108" spans="1:34">
      <c r="A108" s="5">
        <v>12</v>
      </c>
      <c r="B108" s="5" t="s">
        <v>16</v>
      </c>
      <c r="C108" s="5"/>
      <c r="D108" s="5"/>
      <c r="E108" s="5"/>
      <c r="F108" s="5"/>
      <c r="G108" s="5"/>
      <c r="H108" s="5"/>
      <c r="I108" s="5"/>
      <c r="J108" s="5"/>
      <c r="K108" s="5"/>
      <c r="L108" s="6" t="s">
        <v>27</v>
      </c>
      <c r="M108" s="5" t="s">
        <v>405</v>
      </c>
      <c r="N108" s="5">
        <v>4</v>
      </c>
      <c r="O108" s="5">
        <v>4</v>
      </c>
      <c r="P108" s="5">
        <v>4</v>
      </c>
      <c r="Q108" s="5">
        <v>4</v>
      </c>
      <c r="R108" s="5">
        <v>4</v>
      </c>
      <c r="S108" s="5">
        <v>4</v>
      </c>
      <c r="T108" s="5">
        <v>4</v>
      </c>
      <c r="U108" s="5">
        <v>4</v>
      </c>
      <c r="V108" s="5">
        <v>4</v>
      </c>
      <c r="W108" s="5">
        <v>4</v>
      </c>
      <c r="X108" s="5">
        <v>4</v>
      </c>
      <c r="Y108" s="5">
        <v>4</v>
      </c>
      <c r="Z108" s="5">
        <v>4</v>
      </c>
      <c r="AA108" s="5">
        <v>4</v>
      </c>
      <c r="AB108" s="5">
        <v>4</v>
      </c>
      <c r="AC108" s="5">
        <v>4</v>
      </c>
      <c r="AD108" t="s">
        <v>27</v>
      </c>
      <c r="AE108" s="5" t="s">
        <v>406</v>
      </c>
      <c r="AF108" s="5" t="s">
        <v>407</v>
      </c>
      <c r="AG108" s="5">
        <v>0</v>
      </c>
    </row>
    <row r="109" spans="1:34">
      <c r="A109" s="5">
        <v>13</v>
      </c>
      <c r="B109" s="5" t="s">
        <v>16</v>
      </c>
      <c r="C109" s="5"/>
      <c r="D109" s="5"/>
      <c r="E109" s="5"/>
      <c r="F109" s="5"/>
      <c r="G109" s="5"/>
      <c r="H109" s="5"/>
      <c r="I109" s="5"/>
      <c r="J109" s="5"/>
      <c r="K109" s="5"/>
      <c r="L109" s="6" t="s">
        <v>27</v>
      </c>
      <c r="M109" s="5">
        <v>0</v>
      </c>
      <c r="N109" s="5">
        <v>2</v>
      </c>
      <c r="O109" s="5">
        <v>2</v>
      </c>
      <c r="P109" s="5">
        <v>2</v>
      </c>
      <c r="Q109" s="5">
        <v>3</v>
      </c>
      <c r="R109" s="5">
        <v>3</v>
      </c>
      <c r="S109" s="5">
        <v>3</v>
      </c>
      <c r="T109" s="5">
        <v>3</v>
      </c>
      <c r="U109" s="27">
        <v>3</v>
      </c>
      <c r="V109" s="5">
        <v>2</v>
      </c>
      <c r="W109" s="5">
        <v>3</v>
      </c>
      <c r="X109" s="5">
        <v>2</v>
      </c>
      <c r="Y109" s="5">
        <v>3</v>
      </c>
      <c r="Z109" s="5">
        <v>2</v>
      </c>
      <c r="AA109" s="5">
        <v>3</v>
      </c>
      <c r="AB109" s="5">
        <v>2</v>
      </c>
      <c r="AC109" s="5">
        <v>3</v>
      </c>
      <c r="AD109" t="s">
        <v>27</v>
      </c>
      <c r="AE109" s="5" t="s">
        <v>408</v>
      </c>
      <c r="AF109" s="5" t="s">
        <v>409</v>
      </c>
      <c r="AG109" s="5" t="s">
        <v>410</v>
      </c>
    </row>
    <row r="110" spans="1:34">
      <c r="A110" s="5">
        <v>14</v>
      </c>
      <c r="B110" s="5" t="s">
        <v>16</v>
      </c>
      <c r="C110" s="5"/>
      <c r="D110" s="5"/>
      <c r="E110" s="5"/>
      <c r="F110" s="5"/>
      <c r="G110" s="5"/>
      <c r="H110" s="5"/>
      <c r="I110" s="5"/>
      <c r="J110" s="5"/>
      <c r="K110" s="5"/>
      <c r="L110" s="6" t="s">
        <v>27</v>
      </c>
      <c r="M110" s="5" t="s">
        <v>411</v>
      </c>
      <c r="N110" s="5">
        <v>3</v>
      </c>
      <c r="O110" s="5">
        <v>4</v>
      </c>
      <c r="P110" s="5">
        <v>4</v>
      </c>
      <c r="Q110" s="5">
        <v>3</v>
      </c>
      <c r="R110" s="5">
        <v>3</v>
      </c>
      <c r="S110" s="5">
        <v>3</v>
      </c>
      <c r="T110" s="5">
        <v>3</v>
      </c>
      <c r="U110" s="5">
        <v>4</v>
      </c>
      <c r="V110" s="5">
        <v>3</v>
      </c>
      <c r="W110" s="5">
        <v>4</v>
      </c>
      <c r="X110" s="5">
        <v>4</v>
      </c>
      <c r="Y110" s="5">
        <v>4</v>
      </c>
      <c r="Z110" s="5">
        <v>3</v>
      </c>
      <c r="AA110" s="5">
        <v>4</v>
      </c>
      <c r="AB110" s="5">
        <v>3</v>
      </c>
      <c r="AC110" s="5">
        <v>4</v>
      </c>
      <c r="AD110" t="s">
        <v>27</v>
      </c>
      <c r="AE110" s="5" t="s">
        <v>412</v>
      </c>
      <c r="AF110" s="5" t="s">
        <v>413</v>
      </c>
      <c r="AG110" s="5" t="s">
        <v>414</v>
      </c>
    </row>
    <row r="111" spans="1:34">
      <c r="A111" s="5">
        <v>15</v>
      </c>
      <c r="B111" s="5" t="s">
        <v>16</v>
      </c>
      <c r="C111" s="5"/>
      <c r="D111" s="5"/>
      <c r="E111" s="5"/>
      <c r="F111" s="5"/>
      <c r="G111" s="5"/>
      <c r="H111" s="5"/>
      <c r="I111" s="5"/>
      <c r="J111" s="5"/>
      <c r="K111" s="5"/>
      <c r="L111" s="6" t="s">
        <v>27</v>
      </c>
      <c r="M111" s="5">
        <v>0</v>
      </c>
      <c r="N111" s="5">
        <v>5</v>
      </c>
      <c r="O111" s="5">
        <v>5</v>
      </c>
      <c r="P111" s="5">
        <v>5</v>
      </c>
      <c r="Q111" s="5">
        <v>5</v>
      </c>
      <c r="R111" s="5">
        <v>5</v>
      </c>
      <c r="S111" s="5">
        <v>5</v>
      </c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v>5</v>
      </c>
      <c r="AA111" s="5">
        <v>5</v>
      </c>
      <c r="AB111" s="5">
        <v>5</v>
      </c>
      <c r="AC111" s="5">
        <v>5</v>
      </c>
      <c r="AD111" t="s">
        <v>27</v>
      </c>
      <c r="AE111" s="5">
        <v>0</v>
      </c>
      <c r="AF111" s="5">
        <v>0</v>
      </c>
      <c r="AG111" s="5">
        <v>0</v>
      </c>
    </row>
    <row r="112" spans="1:34">
      <c r="A112" s="5">
        <v>16</v>
      </c>
      <c r="B112" s="5" t="s">
        <v>16</v>
      </c>
      <c r="C112" s="5"/>
      <c r="D112" s="5"/>
      <c r="E112" s="5"/>
      <c r="F112" s="5"/>
      <c r="G112" s="5"/>
      <c r="H112" s="5"/>
      <c r="I112" s="5"/>
      <c r="J112" s="5"/>
      <c r="K112" s="5"/>
      <c r="L112" s="6" t="s">
        <v>27</v>
      </c>
      <c r="M112" s="5">
        <v>0</v>
      </c>
      <c r="N112" s="5">
        <v>4</v>
      </c>
      <c r="O112" s="5">
        <v>4</v>
      </c>
      <c r="P112" s="5">
        <v>4</v>
      </c>
      <c r="Q112" s="5">
        <v>4</v>
      </c>
      <c r="R112" s="5">
        <v>4</v>
      </c>
      <c r="S112" s="5">
        <v>4</v>
      </c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  <c r="AB112" s="5">
        <v>4</v>
      </c>
      <c r="AC112" s="5">
        <v>4</v>
      </c>
      <c r="AD112" t="s">
        <v>27</v>
      </c>
      <c r="AE112" s="5" t="s">
        <v>415</v>
      </c>
      <c r="AF112" s="5" t="s">
        <v>416</v>
      </c>
      <c r="AG112" s="5">
        <v>0</v>
      </c>
    </row>
    <row r="113" spans="1:33">
      <c r="A113" s="5">
        <v>17</v>
      </c>
      <c r="B113" s="5"/>
      <c r="C113" s="5"/>
      <c r="D113" s="5"/>
      <c r="E113" s="5"/>
      <c r="F113" s="5"/>
      <c r="G113" s="5"/>
      <c r="H113" s="5"/>
      <c r="I113" s="5" t="s">
        <v>16</v>
      </c>
      <c r="J113" s="5"/>
      <c r="K113" s="5"/>
      <c r="L113" s="6" t="s">
        <v>27</v>
      </c>
      <c r="M113" s="5">
        <v>0</v>
      </c>
      <c r="N113" s="5">
        <v>3</v>
      </c>
      <c r="O113" s="5">
        <v>3</v>
      </c>
      <c r="P113" s="5">
        <v>3</v>
      </c>
      <c r="Q113" s="5">
        <v>2</v>
      </c>
      <c r="R113" s="5">
        <v>3</v>
      </c>
      <c r="S113" s="5">
        <v>3</v>
      </c>
      <c r="T113" s="5">
        <v>3</v>
      </c>
      <c r="U113" s="5">
        <v>3</v>
      </c>
      <c r="V113" s="5">
        <v>3</v>
      </c>
      <c r="W113" s="5">
        <v>3</v>
      </c>
      <c r="X113" s="5">
        <v>3</v>
      </c>
      <c r="Y113" s="5">
        <v>3</v>
      </c>
      <c r="Z113" s="5">
        <v>3</v>
      </c>
      <c r="AA113" s="5">
        <v>3</v>
      </c>
      <c r="AB113" s="5">
        <v>3</v>
      </c>
      <c r="AC113" s="5">
        <v>3</v>
      </c>
      <c r="AD113" t="s">
        <v>27</v>
      </c>
      <c r="AE113" s="5">
        <v>0</v>
      </c>
      <c r="AF113" s="5" t="s">
        <v>417</v>
      </c>
      <c r="AG113" s="5">
        <v>0</v>
      </c>
    </row>
    <row r="114" spans="1:33">
      <c r="A114" s="5">
        <v>18</v>
      </c>
      <c r="B114" s="5" t="s">
        <v>16</v>
      </c>
      <c r="C114" s="5"/>
      <c r="D114" s="5"/>
      <c r="E114" s="5"/>
      <c r="F114" s="5"/>
      <c r="G114" s="5"/>
      <c r="H114" s="5"/>
      <c r="I114" s="5"/>
      <c r="J114" s="5"/>
      <c r="K114" s="5"/>
      <c r="L114" s="6" t="s">
        <v>27</v>
      </c>
      <c r="M114" s="5">
        <v>0</v>
      </c>
      <c r="N114" s="5">
        <v>3</v>
      </c>
      <c r="O114" s="5">
        <v>3</v>
      </c>
      <c r="P114" s="5">
        <v>2</v>
      </c>
      <c r="Q114" s="5">
        <v>3</v>
      </c>
      <c r="R114" s="5">
        <v>4</v>
      </c>
      <c r="S114" s="5">
        <v>4</v>
      </c>
      <c r="T114" s="5">
        <v>4</v>
      </c>
      <c r="U114" s="5">
        <v>3</v>
      </c>
      <c r="V114" s="5">
        <v>3</v>
      </c>
      <c r="W114" s="5">
        <v>3</v>
      </c>
      <c r="X114" s="5">
        <v>4</v>
      </c>
      <c r="Y114" s="5">
        <v>3</v>
      </c>
      <c r="Z114" s="5">
        <v>2</v>
      </c>
      <c r="AA114" s="5">
        <v>2</v>
      </c>
      <c r="AB114" s="5">
        <v>3</v>
      </c>
      <c r="AC114" s="5">
        <v>3</v>
      </c>
      <c r="AD114" t="s">
        <v>27</v>
      </c>
      <c r="AE114" s="5">
        <v>0</v>
      </c>
      <c r="AF114" s="5" t="s">
        <v>418</v>
      </c>
      <c r="AG114" s="5" t="s">
        <v>419</v>
      </c>
    </row>
    <row r="115" spans="1:33">
      <c r="A115" s="5">
        <v>19</v>
      </c>
      <c r="B115" s="5" t="s">
        <v>16</v>
      </c>
      <c r="C115" s="5"/>
      <c r="D115" s="5"/>
      <c r="E115" s="5"/>
      <c r="F115" s="5"/>
      <c r="G115" s="5"/>
      <c r="H115" s="5"/>
      <c r="I115" s="5"/>
      <c r="J115" s="5"/>
      <c r="K115" s="5"/>
      <c r="L115" s="6" t="s">
        <v>27</v>
      </c>
      <c r="M115" s="5" t="s">
        <v>420</v>
      </c>
      <c r="N115" s="5">
        <v>2</v>
      </c>
      <c r="O115" s="5">
        <v>2</v>
      </c>
      <c r="P115" s="5">
        <v>2</v>
      </c>
      <c r="Q115" s="5">
        <v>2</v>
      </c>
      <c r="R115" s="5">
        <v>2</v>
      </c>
      <c r="S115" s="5">
        <v>2</v>
      </c>
      <c r="T115" s="5">
        <v>3</v>
      </c>
      <c r="U115" s="5">
        <v>3</v>
      </c>
      <c r="V115" s="5">
        <v>3</v>
      </c>
      <c r="W115" s="5">
        <v>3</v>
      </c>
      <c r="X115" s="5">
        <v>3</v>
      </c>
      <c r="Y115" s="5">
        <v>3</v>
      </c>
      <c r="Z115" s="5">
        <v>3</v>
      </c>
      <c r="AA115" s="5">
        <v>3</v>
      </c>
      <c r="AB115" s="5">
        <v>3</v>
      </c>
      <c r="AC115" s="5">
        <v>3</v>
      </c>
      <c r="AD115" t="s">
        <v>27</v>
      </c>
      <c r="AE115" t="s">
        <v>421</v>
      </c>
      <c r="AF115" s="5" t="s">
        <v>422</v>
      </c>
      <c r="AG115" s="5">
        <v>0</v>
      </c>
    </row>
    <row r="116" spans="1:33">
      <c r="A116" s="5">
        <v>20</v>
      </c>
      <c r="B116" s="5"/>
      <c r="C116" s="5"/>
      <c r="D116" s="5"/>
      <c r="E116" s="5"/>
      <c r="F116" s="5"/>
      <c r="G116" s="5"/>
      <c r="H116" s="5"/>
      <c r="I116" s="5" t="s">
        <v>16</v>
      </c>
      <c r="J116" s="5"/>
      <c r="K116" s="5"/>
      <c r="L116" s="6" t="s">
        <v>27</v>
      </c>
      <c r="M116" s="5" t="s">
        <v>423</v>
      </c>
      <c r="N116" s="5">
        <v>3</v>
      </c>
      <c r="O116" s="5">
        <v>3</v>
      </c>
      <c r="P116" s="5">
        <v>3</v>
      </c>
      <c r="Q116" s="5">
        <v>3</v>
      </c>
      <c r="R116" s="5">
        <v>4</v>
      </c>
      <c r="S116" s="5">
        <v>4</v>
      </c>
      <c r="T116" s="5">
        <v>4</v>
      </c>
      <c r="U116" s="5">
        <v>3</v>
      </c>
      <c r="V116" s="5">
        <v>4</v>
      </c>
      <c r="W116" s="5">
        <v>3</v>
      </c>
      <c r="X116" s="5">
        <v>3</v>
      </c>
      <c r="Y116" s="5">
        <v>3</v>
      </c>
      <c r="Z116" s="5">
        <v>3</v>
      </c>
      <c r="AA116" s="5">
        <v>3</v>
      </c>
      <c r="AB116" s="5">
        <v>2</v>
      </c>
      <c r="AC116" s="5">
        <v>2</v>
      </c>
      <c r="AD116" t="s">
        <v>27</v>
      </c>
      <c r="AE116" t="s">
        <v>424</v>
      </c>
      <c r="AF116" s="5" t="s">
        <v>425</v>
      </c>
      <c r="AG116" s="5">
        <v>0</v>
      </c>
    </row>
    <row r="117" spans="1:33">
      <c r="A117" s="5">
        <v>21</v>
      </c>
      <c r="B117" s="5"/>
      <c r="C117" s="5"/>
      <c r="D117" s="5"/>
      <c r="E117" s="5"/>
      <c r="F117" s="5"/>
      <c r="G117" s="5"/>
      <c r="H117" s="5"/>
      <c r="I117" s="5" t="s">
        <v>16</v>
      </c>
      <c r="J117" s="5"/>
      <c r="K117" s="5"/>
      <c r="L117" s="6" t="s">
        <v>27</v>
      </c>
      <c r="M117" s="5" t="s">
        <v>426</v>
      </c>
      <c r="N117" s="5">
        <v>4</v>
      </c>
      <c r="O117" s="5">
        <v>4</v>
      </c>
      <c r="P117" s="5">
        <v>4</v>
      </c>
      <c r="Q117" s="5">
        <v>4</v>
      </c>
      <c r="R117" s="5">
        <v>5</v>
      </c>
      <c r="S117" s="5">
        <v>4</v>
      </c>
      <c r="T117" s="5">
        <v>4</v>
      </c>
      <c r="U117" s="5">
        <v>4</v>
      </c>
      <c r="V117" s="5">
        <v>4</v>
      </c>
      <c r="W117" s="5">
        <v>4</v>
      </c>
      <c r="X117" s="5">
        <v>4</v>
      </c>
      <c r="Y117" s="5">
        <v>4</v>
      </c>
      <c r="Z117" s="5">
        <v>4</v>
      </c>
      <c r="AA117" s="5">
        <v>4</v>
      </c>
      <c r="AB117" s="5">
        <v>4</v>
      </c>
      <c r="AC117" s="5">
        <v>4</v>
      </c>
      <c r="AD117" t="s">
        <v>27</v>
      </c>
      <c r="AE117" s="5" t="s">
        <v>427</v>
      </c>
      <c r="AF117" s="5" t="s">
        <v>428</v>
      </c>
      <c r="AG117" s="5">
        <v>0</v>
      </c>
    </row>
    <row r="118" spans="1:33">
      <c r="A118" s="5">
        <v>22</v>
      </c>
      <c r="B118" s="5"/>
      <c r="C118" s="5"/>
      <c r="D118" s="5"/>
      <c r="E118" s="5"/>
      <c r="F118" s="5"/>
      <c r="G118" s="5"/>
      <c r="H118" s="5"/>
      <c r="I118" s="5" t="s">
        <v>16</v>
      </c>
      <c r="J118" s="5"/>
      <c r="K118" s="5"/>
      <c r="L118" s="6" t="s">
        <v>27</v>
      </c>
      <c r="M118" s="5" t="s">
        <v>429</v>
      </c>
      <c r="N118" s="5">
        <v>3</v>
      </c>
      <c r="O118" s="5">
        <v>3</v>
      </c>
      <c r="P118" s="5">
        <v>3</v>
      </c>
      <c r="Q118" s="5">
        <v>3</v>
      </c>
      <c r="R118" s="5">
        <v>3</v>
      </c>
      <c r="S118" s="5">
        <v>3</v>
      </c>
      <c r="T118" s="5">
        <v>3</v>
      </c>
      <c r="U118" s="5">
        <v>3</v>
      </c>
      <c r="V118" s="5">
        <v>4</v>
      </c>
      <c r="W118" s="5">
        <v>4</v>
      </c>
      <c r="X118" s="5">
        <v>4</v>
      </c>
      <c r="Y118" s="5">
        <v>3</v>
      </c>
      <c r="Z118" s="5">
        <v>3</v>
      </c>
      <c r="AA118" s="5">
        <v>3</v>
      </c>
      <c r="AB118" s="5">
        <v>3</v>
      </c>
      <c r="AC118" s="5">
        <v>3</v>
      </c>
      <c r="AD118" t="s">
        <v>27</v>
      </c>
      <c r="AE118" s="5">
        <v>0</v>
      </c>
      <c r="AF118" s="5" t="s">
        <v>304</v>
      </c>
      <c r="AG118" s="5">
        <v>0</v>
      </c>
    </row>
    <row r="119" spans="1:33">
      <c r="A119" s="5">
        <v>23</v>
      </c>
      <c r="B119" s="5"/>
      <c r="C119" s="5"/>
      <c r="D119" s="5"/>
      <c r="E119" s="5"/>
      <c r="F119" s="5"/>
      <c r="G119" s="5"/>
      <c r="H119" s="5"/>
      <c r="I119" s="5" t="s">
        <v>16</v>
      </c>
      <c r="J119" s="5"/>
      <c r="K119" s="5" t="s">
        <v>430</v>
      </c>
      <c r="L119" s="6" t="s">
        <v>27</v>
      </c>
      <c r="M119" s="5" t="s">
        <v>431</v>
      </c>
      <c r="N119" s="5">
        <v>3</v>
      </c>
      <c r="O119" s="5">
        <v>4</v>
      </c>
      <c r="P119" s="5">
        <v>4</v>
      </c>
      <c r="Q119" s="5">
        <v>3</v>
      </c>
      <c r="R119" s="5">
        <v>4</v>
      </c>
      <c r="S119" s="5">
        <v>5</v>
      </c>
      <c r="T119" s="5">
        <v>5</v>
      </c>
      <c r="U119" s="5">
        <v>4</v>
      </c>
      <c r="V119" s="5">
        <v>3</v>
      </c>
      <c r="W119" s="5">
        <v>4</v>
      </c>
      <c r="X119" s="5">
        <v>4</v>
      </c>
      <c r="Y119" s="5">
        <v>4</v>
      </c>
      <c r="Z119" s="5">
        <v>3</v>
      </c>
      <c r="AA119" s="5">
        <v>4</v>
      </c>
      <c r="AB119" s="5">
        <v>4</v>
      </c>
      <c r="AC119" s="5">
        <v>4</v>
      </c>
      <c r="AD119" t="s">
        <v>27</v>
      </c>
      <c r="AE119" s="5" t="s">
        <v>432</v>
      </c>
      <c r="AF119" s="5" t="s">
        <v>433</v>
      </c>
      <c r="AG119" s="5" t="s">
        <v>434</v>
      </c>
    </row>
    <row r="120" spans="1:33">
      <c r="A120" s="5">
        <v>24</v>
      </c>
      <c r="B120" s="5" t="s">
        <v>16</v>
      </c>
      <c r="C120" s="5"/>
      <c r="D120" s="5"/>
      <c r="E120" s="5"/>
      <c r="F120" s="5"/>
      <c r="G120" s="5"/>
      <c r="H120" s="5"/>
      <c r="I120" s="5"/>
      <c r="J120" s="5"/>
      <c r="K120" s="5"/>
      <c r="L120" s="6" t="s">
        <v>27</v>
      </c>
      <c r="M120" s="5">
        <v>0</v>
      </c>
      <c r="N120" s="5">
        <v>4</v>
      </c>
      <c r="O120" s="5">
        <v>4</v>
      </c>
      <c r="P120" s="5">
        <v>4</v>
      </c>
      <c r="Q120" s="5">
        <v>3</v>
      </c>
      <c r="R120" s="5">
        <v>5</v>
      </c>
      <c r="S120" s="5">
        <v>5</v>
      </c>
      <c r="T120" s="5">
        <v>4</v>
      </c>
      <c r="U120" s="5">
        <v>4</v>
      </c>
      <c r="V120" s="5">
        <v>4</v>
      </c>
      <c r="W120" s="5">
        <v>5</v>
      </c>
      <c r="X120" s="5">
        <v>4</v>
      </c>
      <c r="Y120" s="5">
        <v>5</v>
      </c>
      <c r="Z120" s="5">
        <v>4</v>
      </c>
      <c r="AA120" s="5">
        <v>4</v>
      </c>
      <c r="AB120" s="5">
        <v>4</v>
      </c>
      <c r="AC120" s="5">
        <v>4</v>
      </c>
      <c r="AD120" t="s">
        <v>27</v>
      </c>
      <c r="AE120" s="5">
        <v>0</v>
      </c>
      <c r="AF120" s="5">
        <v>0</v>
      </c>
      <c r="AG120" s="5">
        <v>0</v>
      </c>
    </row>
    <row r="121" spans="1:33">
      <c r="A121" s="5">
        <v>25</v>
      </c>
      <c r="B121" s="5" t="s">
        <v>16</v>
      </c>
      <c r="C121" s="5"/>
      <c r="D121" s="5"/>
      <c r="E121" s="5"/>
      <c r="F121" s="5"/>
      <c r="G121" s="5"/>
      <c r="H121" s="5"/>
      <c r="I121" s="5"/>
      <c r="J121" s="5"/>
      <c r="K121" s="5"/>
      <c r="L121" s="6" t="s">
        <v>27</v>
      </c>
      <c r="M121" s="5" t="s">
        <v>435</v>
      </c>
      <c r="N121" s="5">
        <v>3</v>
      </c>
      <c r="O121" s="5">
        <v>3</v>
      </c>
      <c r="P121" s="5">
        <v>3</v>
      </c>
      <c r="Q121" s="5">
        <v>4</v>
      </c>
      <c r="R121" s="5">
        <v>5</v>
      </c>
      <c r="S121" s="5">
        <v>5</v>
      </c>
      <c r="T121" s="5">
        <v>5</v>
      </c>
      <c r="U121" s="5">
        <v>2</v>
      </c>
      <c r="V121" s="5">
        <v>3</v>
      </c>
      <c r="W121" s="5">
        <v>5</v>
      </c>
      <c r="X121" s="5">
        <v>2</v>
      </c>
      <c r="Y121" s="5">
        <v>4</v>
      </c>
      <c r="Z121" s="5">
        <v>2</v>
      </c>
      <c r="AA121" s="5">
        <v>5</v>
      </c>
      <c r="AB121" s="5">
        <v>3</v>
      </c>
      <c r="AC121" s="5">
        <v>4</v>
      </c>
      <c r="AD121" t="s">
        <v>27</v>
      </c>
      <c r="AE121" s="5" t="s">
        <v>436</v>
      </c>
      <c r="AF121" s="5" t="s">
        <v>437</v>
      </c>
      <c r="AG121" s="5" t="s">
        <v>438</v>
      </c>
    </row>
    <row r="122" spans="1:33">
      <c r="A122" s="5">
        <v>26</v>
      </c>
      <c r="B122" s="5" t="s">
        <v>16</v>
      </c>
      <c r="C122" s="5"/>
      <c r="D122" s="5"/>
      <c r="E122" s="5"/>
      <c r="F122" s="5"/>
      <c r="G122" s="5"/>
      <c r="H122" s="5"/>
      <c r="I122" s="5"/>
      <c r="J122" s="5"/>
      <c r="K122" s="5"/>
      <c r="L122" s="6" t="s">
        <v>27</v>
      </c>
      <c r="M122" s="5">
        <v>0</v>
      </c>
      <c r="N122" s="5">
        <v>3</v>
      </c>
      <c r="O122" s="5">
        <v>3</v>
      </c>
      <c r="P122" s="5">
        <v>3</v>
      </c>
      <c r="Q122" s="5">
        <v>2</v>
      </c>
      <c r="R122" s="5">
        <v>3</v>
      </c>
      <c r="S122" s="5">
        <v>3</v>
      </c>
      <c r="T122" s="5">
        <v>3</v>
      </c>
      <c r="U122" s="5">
        <v>3</v>
      </c>
      <c r="V122" s="5">
        <v>3</v>
      </c>
      <c r="W122" s="5">
        <v>4</v>
      </c>
      <c r="X122" s="5">
        <v>4</v>
      </c>
      <c r="Y122" s="5">
        <v>3</v>
      </c>
      <c r="Z122" s="5">
        <v>3</v>
      </c>
      <c r="AA122" s="5">
        <v>3</v>
      </c>
      <c r="AB122" s="5">
        <v>3</v>
      </c>
      <c r="AC122" s="5">
        <v>3</v>
      </c>
      <c r="AD122" t="s">
        <v>27</v>
      </c>
      <c r="AE122" s="5" t="s">
        <v>439</v>
      </c>
      <c r="AF122" s="5" t="s">
        <v>440</v>
      </c>
      <c r="AG122" s="5" t="s">
        <v>441</v>
      </c>
    </row>
    <row r="123" spans="1:33">
      <c r="A123" s="5">
        <v>27</v>
      </c>
      <c r="B123" s="5"/>
      <c r="C123" s="5"/>
      <c r="D123" s="5"/>
      <c r="E123" s="5"/>
      <c r="F123" s="5"/>
      <c r="G123" s="5"/>
      <c r="H123" s="5"/>
      <c r="I123" s="5"/>
      <c r="J123" s="5" t="s">
        <v>16</v>
      </c>
      <c r="K123" s="5" t="s">
        <v>365</v>
      </c>
      <c r="L123" s="6" t="s">
        <v>27</v>
      </c>
      <c r="M123" s="5">
        <v>0</v>
      </c>
      <c r="N123" s="5">
        <v>4</v>
      </c>
      <c r="O123" s="5">
        <v>4</v>
      </c>
      <c r="P123" s="5">
        <v>4</v>
      </c>
      <c r="Q123" s="5">
        <v>4</v>
      </c>
      <c r="R123" s="5">
        <v>4</v>
      </c>
      <c r="S123" s="5">
        <v>4</v>
      </c>
      <c r="T123" s="5">
        <v>4</v>
      </c>
      <c r="U123" s="5">
        <v>4</v>
      </c>
      <c r="V123" s="5">
        <v>3</v>
      </c>
      <c r="W123" s="5">
        <v>5</v>
      </c>
      <c r="X123" s="5">
        <v>4</v>
      </c>
      <c r="Y123" s="5">
        <v>4</v>
      </c>
      <c r="Z123" s="5">
        <v>4</v>
      </c>
      <c r="AA123" s="5">
        <v>3</v>
      </c>
      <c r="AB123" s="5">
        <v>4</v>
      </c>
      <c r="AC123" s="5">
        <v>4</v>
      </c>
      <c r="AD123" t="s">
        <v>27</v>
      </c>
      <c r="AE123" s="5" t="s">
        <v>442</v>
      </c>
      <c r="AF123" s="5" t="s">
        <v>443</v>
      </c>
      <c r="AG123" s="5" t="s">
        <v>444</v>
      </c>
    </row>
    <row r="124" spans="1:33">
      <c r="A124" s="5">
        <v>28</v>
      </c>
      <c r="B124" s="5" t="s">
        <v>16</v>
      </c>
      <c r="C124" s="5"/>
      <c r="D124" s="5"/>
      <c r="E124" s="5"/>
      <c r="F124" s="5"/>
      <c r="G124" s="5"/>
      <c r="H124" s="5"/>
      <c r="I124" s="5"/>
      <c r="J124" s="5"/>
      <c r="K124" s="5"/>
      <c r="L124" s="6" t="s">
        <v>27</v>
      </c>
      <c r="M124" s="5" t="s">
        <v>445</v>
      </c>
      <c r="N124" s="5">
        <v>3</v>
      </c>
      <c r="O124" s="5">
        <v>2</v>
      </c>
      <c r="P124" s="5">
        <v>1</v>
      </c>
      <c r="Q124" s="5">
        <v>3</v>
      </c>
      <c r="R124" s="5">
        <v>2</v>
      </c>
      <c r="S124" s="5">
        <v>4</v>
      </c>
      <c r="T124" s="5">
        <v>5</v>
      </c>
      <c r="U124" s="5">
        <v>4</v>
      </c>
      <c r="V124" s="5">
        <v>4</v>
      </c>
      <c r="W124" s="5">
        <v>5</v>
      </c>
      <c r="X124" s="5">
        <v>5</v>
      </c>
      <c r="Y124" s="5">
        <v>5</v>
      </c>
      <c r="Z124" s="5">
        <v>3</v>
      </c>
      <c r="AA124" s="5">
        <v>4</v>
      </c>
      <c r="AB124" s="5">
        <v>5</v>
      </c>
      <c r="AC124" s="5">
        <v>5</v>
      </c>
      <c r="AD124" t="s">
        <v>27</v>
      </c>
      <c r="AE124" s="5" t="s">
        <v>123</v>
      </c>
      <c r="AF124" s="5" t="s">
        <v>446</v>
      </c>
      <c r="AG124" s="5" t="s">
        <v>447</v>
      </c>
    </row>
    <row r="125" spans="1:33">
      <c r="A125" s="5">
        <v>29</v>
      </c>
      <c r="B125" s="5" t="s">
        <v>16</v>
      </c>
      <c r="C125" s="5"/>
      <c r="D125" s="5"/>
      <c r="E125" s="5"/>
      <c r="F125" s="5"/>
      <c r="G125" s="5"/>
      <c r="H125" s="5"/>
      <c r="I125" s="5"/>
      <c r="J125" s="5"/>
      <c r="K125" s="5"/>
      <c r="L125" s="6" t="s">
        <v>27</v>
      </c>
      <c r="M125" s="5">
        <v>0</v>
      </c>
      <c r="N125" s="5">
        <v>2</v>
      </c>
      <c r="O125" s="5">
        <v>2</v>
      </c>
      <c r="P125" s="5">
        <v>2</v>
      </c>
      <c r="Q125" s="5">
        <v>2</v>
      </c>
      <c r="R125" s="5">
        <v>2</v>
      </c>
      <c r="S125" s="5">
        <v>2</v>
      </c>
      <c r="T125" s="5">
        <v>2</v>
      </c>
      <c r="U125" s="5">
        <v>2</v>
      </c>
      <c r="V125" s="5">
        <v>2</v>
      </c>
      <c r="W125" s="5">
        <v>2</v>
      </c>
      <c r="X125" s="5">
        <v>2</v>
      </c>
      <c r="Y125" s="5">
        <v>2</v>
      </c>
      <c r="Z125" s="5">
        <v>2</v>
      </c>
      <c r="AA125" s="5">
        <v>2</v>
      </c>
      <c r="AB125" s="5">
        <v>2</v>
      </c>
      <c r="AC125" s="5">
        <v>2</v>
      </c>
      <c r="AD125" t="s">
        <v>27</v>
      </c>
      <c r="AE125" s="5">
        <v>0</v>
      </c>
      <c r="AF125" s="5">
        <v>0</v>
      </c>
      <c r="AG125" s="5">
        <v>0</v>
      </c>
    </row>
    <row r="126" spans="1:33">
      <c r="A126" s="5">
        <v>30</v>
      </c>
      <c r="B126" s="5" t="s">
        <v>16</v>
      </c>
      <c r="C126" s="5"/>
      <c r="D126" s="5"/>
      <c r="E126" s="5"/>
      <c r="F126" s="5"/>
      <c r="G126" s="5"/>
      <c r="H126" s="5"/>
      <c r="I126" s="5"/>
      <c r="J126" s="5"/>
      <c r="K126" s="5"/>
      <c r="L126" s="6" t="s">
        <v>27</v>
      </c>
      <c r="M126" s="5">
        <v>0</v>
      </c>
      <c r="N126" s="5">
        <v>4</v>
      </c>
      <c r="O126" s="5">
        <v>4</v>
      </c>
      <c r="P126" s="5">
        <v>4</v>
      </c>
      <c r="Q126" s="5">
        <v>4</v>
      </c>
      <c r="R126" s="5">
        <v>4</v>
      </c>
      <c r="S126" s="5">
        <v>4</v>
      </c>
      <c r="T126" s="5">
        <v>4</v>
      </c>
      <c r="U126" s="5">
        <v>4</v>
      </c>
      <c r="V126" s="5">
        <v>4</v>
      </c>
      <c r="W126" s="5">
        <v>4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>
        <v>4</v>
      </c>
      <c r="AD126" t="s">
        <v>27</v>
      </c>
      <c r="AE126" s="5">
        <v>0</v>
      </c>
      <c r="AF126" s="5">
        <v>0</v>
      </c>
      <c r="AG126" s="5">
        <v>0</v>
      </c>
    </row>
    <row r="127" spans="1:33">
      <c r="A127" s="5">
        <v>31</v>
      </c>
      <c r="B127" s="5" t="s">
        <v>16</v>
      </c>
      <c r="C127" s="5"/>
      <c r="D127" s="5"/>
      <c r="E127" s="5"/>
      <c r="F127" s="5"/>
      <c r="G127" s="5"/>
      <c r="H127" s="5"/>
      <c r="I127" s="5"/>
      <c r="J127" s="5"/>
      <c r="K127" s="5"/>
      <c r="L127" s="6" t="s">
        <v>27</v>
      </c>
      <c r="M127" s="5" t="s">
        <v>448</v>
      </c>
      <c r="N127" s="5">
        <v>5</v>
      </c>
      <c r="O127" s="5">
        <v>5</v>
      </c>
      <c r="P127" s="5">
        <v>5</v>
      </c>
      <c r="Q127" s="5">
        <v>5</v>
      </c>
      <c r="R127" s="5">
        <v>5</v>
      </c>
      <c r="S127" s="5">
        <v>5</v>
      </c>
      <c r="T127" s="5">
        <v>5</v>
      </c>
      <c r="U127" s="5">
        <v>5</v>
      </c>
      <c r="V127" s="5">
        <v>4</v>
      </c>
      <c r="W127" s="5">
        <v>5</v>
      </c>
      <c r="X127" s="5">
        <v>3</v>
      </c>
      <c r="Y127" s="5">
        <v>5</v>
      </c>
      <c r="Z127" s="5">
        <v>2</v>
      </c>
      <c r="AA127" s="5">
        <v>3</v>
      </c>
      <c r="AB127" s="5">
        <v>5</v>
      </c>
      <c r="AC127" s="5">
        <v>4</v>
      </c>
      <c r="AD127" t="s">
        <v>27</v>
      </c>
      <c r="AE127" s="5" t="s">
        <v>449</v>
      </c>
      <c r="AF127" s="5" t="s">
        <v>450</v>
      </c>
      <c r="AG127" s="5" t="s">
        <v>451</v>
      </c>
    </row>
    <row r="128" spans="1:33">
      <c r="A128" s="5">
        <v>32</v>
      </c>
      <c r="B128" s="5" t="s">
        <v>16</v>
      </c>
      <c r="C128" s="5"/>
      <c r="D128" s="5"/>
      <c r="E128" s="5"/>
      <c r="F128" s="5"/>
      <c r="G128" s="5"/>
      <c r="H128" s="5"/>
      <c r="I128" s="5"/>
      <c r="J128" s="5"/>
      <c r="K128" s="5"/>
      <c r="L128" s="6" t="s">
        <v>27</v>
      </c>
      <c r="M128" s="5" t="s">
        <v>452</v>
      </c>
      <c r="N128" s="5">
        <v>4</v>
      </c>
      <c r="O128" s="5">
        <v>4</v>
      </c>
      <c r="P128" s="5"/>
      <c r="Q128" s="5">
        <v>3</v>
      </c>
      <c r="R128" s="5">
        <v>5</v>
      </c>
      <c r="S128" s="5">
        <v>4</v>
      </c>
      <c r="T128" s="5">
        <v>4</v>
      </c>
      <c r="U128" s="5">
        <v>4</v>
      </c>
      <c r="V128" s="5">
        <v>5</v>
      </c>
      <c r="W128" s="5">
        <v>5</v>
      </c>
      <c r="X128" s="5">
        <v>5</v>
      </c>
      <c r="Y128" s="5">
        <v>5</v>
      </c>
      <c r="Z128" s="5">
        <v>4</v>
      </c>
      <c r="AA128" s="5">
        <v>4</v>
      </c>
      <c r="AB128" s="5">
        <v>4</v>
      </c>
      <c r="AC128" s="5">
        <v>4</v>
      </c>
      <c r="AD128" t="s">
        <v>27</v>
      </c>
      <c r="AE128" s="5" t="s">
        <v>453</v>
      </c>
      <c r="AF128" s="5" t="s">
        <v>454</v>
      </c>
      <c r="AG128">
        <v>0</v>
      </c>
    </row>
    <row r="129" spans="1:35">
      <c r="A129" s="5">
        <v>33</v>
      </c>
      <c r="B129" s="5" t="s">
        <v>16</v>
      </c>
      <c r="C129" s="5"/>
      <c r="D129" s="5"/>
      <c r="E129" s="5"/>
      <c r="F129" s="5"/>
      <c r="G129" s="5"/>
      <c r="H129" s="5"/>
      <c r="I129" s="5"/>
      <c r="J129" s="5"/>
      <c r="K129" s="5"/>
      <c r="L129" s="6" t="s">
        <v>27</v>
      </c>
      <c r="M129" s="5">
        <v>0</v>
      </c>
      <c r="N129" s="5">
        <v>3</v>
      </c>
      <c r="O129" s="5">
        <v>3</v>
      </c>
      <c r="P129" s="5">
        <v>3</v>
      </c>
      <c r="Q129" s="5">
        <v>3</v>
      </c>
      <c r="R129" s="5">
        <v>3</v>
      </c>
      <c r="S129" s="5">
        <v>3</v>
      </c>
      <c r="T129" s="5">
        <v>3</v>
      </c>
      <c r="U129" s="5">
        <v>3</v>
      </c>
      <c r="V129" s="5">
        <v>3</v>
      </c>
      <c r="W129" s="5">
        <v>3</v>
      </c>
      <c r="X129" s="5">
        <v>3</v>
      </c>
      <c r="Y129" s="5">
        <v>3</v>
      </c>
      <c r="Z129" s="5">
        <v>3</v>
      </c>
      <c r="AA129" s="5">
        <v>3</v>
      </c>
      <c r="AB129" s="5">
        <v>3</v>
      </c>
      <c r="AC129" s="5">
        <v>3</v>
      </c>
      <c r="AD129" t="s">
        <v>27</v>
      </c>
      <c r="AE129" s="5" t="s">
        <v>455</v>
      </c>
      <c r="AF129" s="5" t="s">
        <v>456</v>
      </c>
      <c r="AG129" s="5" t="s">
        <v>457</v>
      </c>
    </row>
    <row r="130" spans="1:35">
      <c r="A130" s="5">
        <v>34</v>
      </c>
      <c r="B130" s="5"/>
      <c r="C130" s="5"/>
      <c r="D130" s="5"/>
      <c r="E130" s="5"/>
      <c r="F130" s="5"/>
      <c r="G130" s="5"/>
      <c r="H130" s="5"/>
      <c r="I130" s="5" t="s">
        <v>16</v>
      </c>
      <c r="J130" s="5"/>
      <c r="K130" s="5"/>
      <c r="L130" s="6" t="s">
        <v>27</v>
      </c>
      <c r="M130" s="5" t="s">
        <v>458</v>
      </c>
      <c r="N130" s="5">
        <v>4</v>
      </c>
      <c r="O130" s="5">
        <v>4</v>
      </c>
      <c r="P130" s="5">
        <v>4</v>
      </c>
      <c r="Q130" s="5">
        <v>3</v>
      </c>
      <c r="R130" s="5">
        <v>5</v>
      </c>
      <c r="S130" s="5">
        <v>5</v>
      </c>
      <c r="T130" s="5">
        <v>4</v>
      </c>
      <c r="U130" s="5">
        <v>4</v>
      </c>
      <c r="V130" s="5">
        <v>3</v>
      </c>
      <c r="W130" s="5">
        <v>3</v>
      </c>
      <c r="X130" s="5">
        <v>3</v>
      </c>
      <c r="Y130" s="5">
        <v>4</v>
      </c>
      <c r="Z130" s="5">
        <v>4</v>
      </c>
      <c r="AA130" s="5">
        <v>5</v>
      </c>
      <c r="AB130" s="5">
        <v>3</v>
      </c>
      <c r="AC130" s="5">
        <v>5</v>
      </c>
      <c r="AD130" t="s">
        <v>27</v>
      </c>
      <c r="AE130" s="5" t="s">
        <v>459</v>
      </c>
      <c r="AF130" s="5" t="s">
        <v>460</v>
      </c>
      <c r="AG130" s="5" t="s">
        <v>461</v>
      </c>
    </row>
    <row r="131" spans="1:35">
      <c r="A131" s="5">
        <v>35</v>
      </c>
      <c r="B131" s="5" t="s">
        <v>16</v>
      </c>
      <c r="C131" s="5"/>
      <c r="D131" s="5"/>
      <c r="E131" s="5"/>
      <c r="F131" s="5"/>
      <c r="G131" s="5"/>
      <c r="H131" s="5"/>
      <c r="I131" s="5"/>
      <c r="J131" s="5"/>
      <c r="K131" s="5"/>
      <c r="L131" s="6" t="s">
        <v>27</v>
      </c>
      <c r="M131" s="5" t="s">
        <v>462</v>
      </c>
      <c r="N131" s="5">
        <v>2</v>
      </c>
      <c r="O131" s="5">
        <v>3</v>
      </c>
      <c r="P131" s="5">
        <v>2</v>
      </c>
      <c r="Q131" s="5">
        <v>1</v>
      </c>
      <c r="R131" s="5">
        <v>2</v>
      </c>
      <c r="S131" s="5">
        <v>2</v>
      </c>
      <c r="T131" s="5">
        <v>2</v>
      </c>
      <c r="U131" s="5">
        <v>1</v>
      </c>
      <c r="V131" s="5">
        <v>3</v>
      </c>
      <c r="W131" s="5">
        <v>2</v>
      </c>
      <c r="X131" s="5">
        <v>4</v>
      </c>
      <c r="Y131" s="5">
        <v>4</v>
      </c>
      <c r="Z131" s="5">
        <v>2</v>
      </c>
      <c r="AA131" s="5">
        <v>3</v>
      </c>
      <c r="AB131" s="5">
        <v>4</v>
      </c>
      <c r="AC131" s="5">
        <v>4</v>
      </c>
      <c r="AD131" t="s">
        <v>27</v>
      </c>
      <c r="AE131" s="5" t="s">
        <v>463</v>
      </c>
      <c r="AF131" s="5" t="s">
        <v>464</v>
      </c>
      <c r="AG131" s="5" t="s">
        <v>465</v>
      </c>
    </row>
    <row r="132" spans="1:35">
      <c r="A132" s="5">
        <v>36</v>
      </c>
      <c r="B132" s="5" t="s">
        <v>16</v>
      </c>
      <c r="C132" s="5"/>
      <c r="D132" s="5"/>
      <c r="E132" s="5"/>
      <c r="F132" s="5"/>
      <c r="G132" s="5"/>
      <c r="H132" s="5"/>
      <c r="I132" s="5"/>
      <c r="J132" s="5"/>
      <c r="K132" s="5"/>
      <c r="L132" s="6" t="s">
        <v>27</v>
      </c>
      <c r="M132" s="5" t="s">
        <v>466</v>
      </c>
      <c r="N132" s="5">
        <v>3</v>
      </c>
      <c r="O132" s="5">
        <v>3</v>
      </c>
      <c r="P132" s="5">
        <v>3</v>
      </c>
      <c r="Q132" s="5">
        <v>3</v>
      </c>
      <c r="R132" s="5">
        <v>4</v>
      </c>
      <c r="S132" s="5">
        <v>4</v>
      </c>
      <c r="T132" s="5">
        <v>4</v>
      </c>
      <c r="U132" s="5">
        <v>4</v>
      </c>
      <c r="V132" s="5">
        <v>3</v>
      </c>
      <c r="W132" s="5">
        <v>4</v>
      </c>
      <c r="X132" s="5">
        <v>4</v>
      </c>
      <c r="Y132" s="5">
        <v>4</v>
      </c>
      <c r="Z132" s="5">
        <v>3</v>
      </c>
      <c r="AA132" s="5">
        <v>4</v>
      </c>
      <c r="AB132" s="5">
        <v>4</v>
      </c>
      <c r="AC132" s="5">
        <v>4</v>
      </c>
      <c r="AD132" t="s">
        <v>27</v>
      </c>
      <c r="AE132" s="5" t="s">
        <v>467</v>
      </c>
      <c r="AF132" s="5" t="s">
        <v>468</v>
      </c>
      <c r="AG132" s="5" t="s">
        <v>469</v>
      </c>
    </row>
    <row r="133" spans="1:35" ht="15" thickBot="1">
      <c r="A133" s="8">
        <v>37</v>
      </c>
      <c r="B133" s="5" t="s">
        <v>16</v>
      </c>
      <c r="C133" s="5"/>
      <c r="D133" s="5"/>
      <c r="E133" s="5"/>
      <c r="F133" s="5"/>
      <c r="G133" s="5"/>
      <c r="H133" s="5"/>
      <c r="I133" s="5"/>
      <c r="J133" s="5"/>
      <c r="K133" s="5"/>
      <c r="L133" s="6" t="s">
        <v>27</v>
      </c>
      <c r="M133" s="5">
        <v>0</v>
      </c>
      <c r="N133" s="5">
        <v>4</v>
      </c>
      <c r="O133" s="5">
        <v>4</v>
      </c>
      <c r="P133" s="5">
        <v>3</v>
      </c>
      <c r="Q133" s="5">
        <v>3</v>
      </c>
      <c r="R133" s="5">
        <v>4</v>
      </c>
      <c r="S133" s="5">
        <v>4</v>
      </c>
      <c r="T133" s="5">
        <v>4</v>
      </c>
      <c r="U133" s="5">
        <v>3</v>
      </c>
      <c r="V133" s="5">
        <v>3</v>
      </c>
      <c r="W133" s="5">
        <v>3</v>
      </c>
      <c r="X133" s="5">
        <v>3</v>
      </c>
      <c r="Y133" s="5">
        <v>3</v>
      </c>
      <c r="Z133" s="5">
        <v>3</v>
      </c>
      <c r="AA133" s="5">
        <v>3</v>
      </c>
      <c r="AB133" s="5">
        <v>2</v>
      </c>
      <c r="AC133" s="5">
        <v>3</v>
      </c>
      <c r="AD133" t="s">
        <v>27</v>
      </c>
      <c r="AE133" s="5">
        <v>0</v>
      </c>
      <c r="AF133" s="5" t="s">
        <v>404</v>
      </c>
      <c r="AG133" s="5">
        <v>0</v>
      </c>
    </row>
    <row r="134" spans="1:35" ht="15" thickTop="1">
      <c r="A134" s="10"/>
      <c r="D134" s="16" t="s">
        <v>29</v>
      </c>
      <c r="E134" s="12">
        <f>COUNTIF(A97:J133,"x")</f>
        <v>37</v>
      </c>
      <c r="F134" s="12"/>
      <c r="G134" s="12"/>
      <c r="H134" s="12"/>
      <c r="I134" s="12"/>
      <c r="J134" s="13"/>
      <c r="K134" s="16" t="s">
        <v>32</v>
      </c>
      <c r="N134" s="18">
        <f>AVERAGE(N97:N133)</f>
        <v>3.3783783783783785</v>
      </c>
      <c r="O134" s="18">
        <f t="shared" ref="O134:AC134" si="44">AVERAGE(O97:O133)</f>
        <v>3.4054054054054053</v>
      </c>
      <c r="P134" s="18">
        <f t="shared" si="44"/>
        <v>3.3333333333333335</v>
      </c>
      <c r="Q134" s="18">
        <f t="shared" si="44"/>
        <v>3.2162162162162162</v>
      </c>
      <c r="R134" s="18">
        <f t="shared" si="44"/>
        <v>3.8378378378378377</v>
      </c>
      <c r="S134" s="18">
        <f t="shared" si="44"/>
        <v>3.8378378378378377</v>
      </c>
      <c r="T134" s="18">
        <f t="shared" si="44"/>
        <v>3.8378378378378377</v>
      </c>
      <c r="U134" s="18">
        <f t="shared" si="44"/>
        <v>3.4864864864864864</v>
      </c>
      <c r="V134" s="18">
        <f t="shared" si="44"/>
        <v>3.4054054054054053</v>
      </c>
      <c r="W134" s="18">
        <f t="shared" si="44"/>
        <v>3.810810810810811</v>
      </c>
      <c r="X134" s="18">
        <f t="shared" si="44"/>
        <v>3.6486486486486487</v>
      </c>
      <c r="Y134" s="18">
        <f t="shared" si="44"/>
        <v>3.7567567567567566</v>
      </c>
      <c r="Z134" s="18">
        <f t="shared" si="44"/>
        <v>3.0270270270270272</v>
      </c>
      <c r="AA134" s="18">
        <f t="shared" si="44"/>
        <v>3.4594594594594597</v>
      </c>
      <c r="AB134" s="18">
        <f t="shared" si="44"/>
        <v>3.3783783783783785</v>
      </c>
      <c r="AC134" s="18">
        <f t="shared" si="44"/>
        <v>3.5555555555555554</v>
      </c>
    </row>
    <row r="135" spans="1:35">
      <c r="A135" s="10"/>
      <c r="D135" s="16" t="s">
        <v>30</v>
      </c>
      <c r="E135" s="12">
        <f>COUNTIF(B97:B133,"=x")</f>
        <v>27</v>
      </c>
      <c r="F135" s="12"/>
      <c r="G135" s="12"/>
      <c r="H135" s="12"/>
      <c r="I135" s="12"/>
      <c r="J135" s="13"/>
      <c r="K135" s="16" t="s">
        <v>33</v>
      </c>
      <c r="M135" s="18"/>
      <c r="N135" s="18">
        <f>IF($E135&gt;0,AVERAGEIF($B97:$B133,"=x",N97:N133),"" )</f>
        <v>3.3333333333333335</v>
      </c>
      <c r="O135" s="18">
        <f t="shared" ref="O135:AB135" si="45">IF($E135&gt;0,AVERAGEIF($B97:$B133,"=x",O97:O133),"" )</f>
        <v>3.3333333333333335</v>
      </c>
      <c r="P135" s="18">
        <f t="shared" si="45"/>
        <v>3.1923076923076925</v>
      </c>
      <c r="Q135" s="18">
        <f t="shared" si="45"/>
        <v>3.1851851851851851</v>
      </c>
      <c r="R135" s="18">
        <f t="shared" si="45"/>
        <v>3.7407407407407409</v>
      </c>
      <c r="S135" s="18">
        <f t="shared" si="45"/>
        <v>3.7407407407407409</v>
      </c>
      <c r="T135" s="18">
        <f t="shared" si="45"/>
        <v>3.8518518518518516</v>
      </c>
      <c r="U135" s="18">
        <f t="shared" si="45"/>
        <v>3.4814814814814814</v>
      </c>
      <c r="V135" s="18">
        <f t="shared" si="45"/>
        <v>3.3703703703703702</v>
      </c>
      <c r="W135" s="18">
        <f t="shared" si="45"/>
        <v>3.8518518518518516</v>
      </c>
      <c r="X135" s="18">
        <f t="shared" si="45"/>
        <v>3.7037037037037037</v>
      </c>
      <c r="Y135" s="18">
        <f t="shared" si="45"/>
        <v>3.8518518518518516</v>
      </c>
      <c r="Z135" s="18">
        <f t="shared" si="45"/>
        <v>3</v>
      </c>
      <c r="AA135" s="18">
        <f t="shared" si="45"/>
        <v>3.5185185185185186</v>
      </c>
      <c r="AB135" s="18">
        <f t="shared" si="45"/>
        <v>3.4814814814814814</v>
      </c>
      <c r="AC135" s="18">
        <f>IF($E135&gt;0,AVERAGEIF($B97:$B133,"=x",AC97:AC133),"" )</f>
        <v>3.6538461538461537</v>
      </c>
    </row>
    <row r="136" spans="1:35">
      <c r="D136" s="16" t="s">
        <v>53</v>
      </c>
      <c r="E136" s="12">
        <f>COUNTIF(C97:C133,"=x")</f>
        <v>0</v>
      </c>
      <c r="K136" s="16" t="s">
        <v>58</v>
      </c>
      <c r="M136" s="18"/>
      <c r="N136" s="18" t="str">
        <f>IF($E136&gt;0,AVERAGEIF($C97:$C133,"=x",N97:N133),"" )</f>
        <v/>
      </c>
      <c r="O136" s="18" t="str">
        <f>IF($E136&gt;0,AVERAGEIF($C97:$C133,"=x",O97:O133),"" )</f>
        <v/>
      </c>
      <c r="P136" s="18" t="str">
        <f>IF($E136&gt;0,AVERAGEIF($C97:$C133,"=x",P97:P133),"" )</f>
        <v/>
      </c>
      <c r="Q136" s="18" t="str">
        <f>IF($E136&gt;0,AVERAGEIF($C97:$C133,"=x",Q97:Q133),"" )</f>
        <v/>
      </c>
      <c r="R136" s="18" t="str">
        <f>IF($E136&gt;0,AVERAGEIF($C97:$C133,"=x",R97:R133),"" )</f>
        <v/>
      </c>
      <c r="S136" s="18" t="str">
        <f t="shared" ref="S136:AA136" si="46">IF($E136&gt;0,AVERAGEIF($B98:$B134,"=x",S98:S134),"" )</f>
        <v/>
      </c>
      <c r="T136" s="18" t="str">
        <f t="shared" si="46"/>
        <v/>
      </c>
      <c r="U136" s="18" t="str">
        <f t="shared" si="46"/>
        <v/>
      </c>
      <c r="V136" s="18" t="str">
        <f t="shared" si="46"/>
        <v/>
      </c>
      <c r="W136" s="18" t="str">
        <f t="shared" si="46"/>
        <v/>
      </c>
      <c r="X136" s="18" t="str">
        <f t="shared" si="46"/>
        <v/>
      </c>
      <c r="Y136" s="18" t="str">
        <f t="shared" si="46"/>
        <v/>
      </c>
      <c r="Z136" s="18" t="str">
        <f t="shared" si="46"/>
        <v/>
      </c>
      <c r="AA136" s="18" t="str">
        <f t="shared" si="46"/>
        <v/>
      </c>
      <c r="AB136" s="18" t="str">
        <f>IF($E136&gt;0,AVERAGEIF($B97:$B133,"=x",AB97:AB133),"" )</f>
        <v/>
      </c>
      <c r="AC136" s="18" t="str">
        <f>IF($E136&gt;0,AVERAGEIF($B97:$B133,"=x",AC97:AC133),"" )</f>
        <v/>
      </c>
      <c r="AD136" s="18"/>
    </row>
    <row r="137" spans="1:35">
      <c r="A137" s="10"/>
      <c r="D137" s="19" t="s">
        <v>54</v>
      </c>
      <c r="E137" s="12">
        <f>COUNTIF(D97:D133,"=x")</f>
        <v>1</v>
      </c>
      <c r="F137" s="12"/>
      <c r="G137" s="12"/>
      <c r="H137" s="12"/>
      <c r="I137" s="12"/>
      <c r="J137" s="13"/>
      <c r="K137" s="19" t="s">
        <v>59</v>
      </c>
      <c r="M137" s="18"/>
      <c r="N137" s="18">
        <f>IF($E137&gt;0,AVERAGEIF($D97:$D133,"=x",N97:N133),"" )</f>
        <v>4</v>
      </c>
      <c r="O137" s="18">
        <f>IF($E137&gt;0,AVERAGEIF($D97:$D133,"=x",O97:O133),"" )</f>
        <v>4</v>
      </c>
      <c r="P137" s="18">
        <f t="shared" ref="P137:AB137" si="47">IF($E137&gt;0,AVERAGEIF($D97:$D133,"=x",P97:P133),"" )</f>
        <v>4</v>
      </c>
      <c r="Q137" s="18">
        <f>IF($E137&gt;0,AVERAGEIF($D97:$D133,"=x",Q97:Q133),"" )</f>
        <v>4</v>
      </c>
      <c r="R137" s="18">
        <f t="shared" si="47"/>
        <v>4</v>
      </c>
      <c r="S137" s="18">
        <f t="shared" si="47"/>
        <v>4</v>
      </c>
      <c r="T137" s="18">
        <f>IF($E137&gt;0,AVERAGEIF($D97:$D133,"=x",T97:T133),"" )</f>
        <v>4</v>
      </c>
      <c r="U137" s="18">
        <f t="shared" si="47"/>
        <v>4</v>
      </c>
      <c r="V137" s="18">
        <f t="shared" si="47"/>
        <v>5</v>
      </c>
      <c r="W137" s="18">
        <f t="shared" si="47"/>
        <v>5</v>
      </c>
      <c r="X137" s="18">
        <f t="shared" si="47"/>
        <v>5</v>
      </c>
      <c r="Y137" s="18">
        <f t="shared" si="47"/>
        <v>5</v>
      </c>
      <c r="Z137" s="18">
        <f t="shared" si="47"/>
        <v>2</v>
      </c>
      <c r="AA137" s="18">
        <f t="shared" si="47"/>
        <v>2</v>
      </c>
      <c r="AB137" s="18">
        <f t="shared" si="47"/>
        <v>2</v>
      </c>
      <c r="AC137" s="18">
        <f>IF($E137&gt;0,AVERAGEIF($D97:$D133,"=x",AC97:AC133),"" )</f>
        <v>2</v>
      </c>
      <c r="AD137" s="18"/>
    </row>
    <row r="138" spans="1:35">
      <c r="A138" s="10"/>
      <c r="D138" s="19" t="s">
        <v>43</v>
      </c>
      <c r="E138" s="12">
        <f>COUNTIF(E97:E133,"=x")</f>
        <v>0</v>
      </c>
      <c r="F138" s="12"/>
      <c r="G138" s="12"/>
      <c r="H138" s="12"/>
      <c r="I138" s="12"/>
      <c r="J138" s="13"/>
      <c r="K138" s="19" t="s">
        <v>42</v>
      </c>
      <c r="M138" s="18"/>
      <c r="N138" s="18" t="str">
        <f>IF($E138&gt;0,AVERAGEIF($E97:$E133,"=x",N97:N133),"" )</f>
        <v/>
      </c>
      <c r="O138" s="18" t="str">
        <f>IF($E138&gt;0,AVERAGEIF($E97:$E133,"=x",O97:O133),"" )</f>
        <v/>
      </c>
      <c r="P138" s="18" t="str">
        <f t="shared" ref="P138:AC138" si="48">IF($E138&gt;0,AVERAGEIF($E97:$E133,"=x",P97:P133),"" )</f>
        <v/>
      </c>
      <c r="Q138" s="18" t="str">
        <f t="shared" si="48"/>
        <v/>
      </c>
      <c r="R138" s="18" t="str">
        <f t="shared" si="48"/>
        <v/>
      </c>
      <c r="S138" s="18" t="str">
        <f t="shared" si="48"/>
        <v/>
      </c>
      <c r="T138" s="18" t="str">
        <f t="shared" si="48"/>
        <v/>
      </c>
      <c r="U138" s="18" t="str">
        <f t="shared" si="48"/>
        <v/>
      </c>
      <c r="V138" s="18" t="str">
        <f t="shared" si="48"/>
        <v/>
      </c>
      <c r="W138" s="18" t="str">
        <f t="shared" si="48"/>
        <v/>
      </c>
      <c r="X138" s="18" t="str">
        <f t="shared" si="48"/>
        <v/>
      </c>
      <c r="Y138" s="18" t="str">
        <f t="shared" si="48"/>
        <v/>
      </c>
      <c r="Z138" s="18" t="str">
        <f t="shared" si="48"/>
        <v/>
      </c>
      <c r="AA138" s="18" t="str">
        <f t="shared" si="48"/>
        <v/>
      </c>
      <c r="AB138" s="18" t="str">
        <f t="shared" si="48"/>
        <v/>
      </c>
      <c r="AC138" s="18" t="str">
        <f t="shared" si="48"/>
        <v/>
      </c>
      <c r="AD138" s="18"/>
    </row>
    <row r="139" spans="1:35">
      <c r="A139" s="10"/>
      <c r="D139" s="19" t="s">
        <v>56</v>
      </c>
      <c r="E139" s="12">
        <f>COUNTIF(F97:F133,"=x")</f>
        <v>0</v>
      </c>
      <c r="F139" s="12"/>
      <c r="G139" s="12"/>
      <c r="H139" s="12"/>
      <c r="I139" s="12"/>
      <c r="J139" s="13"/>
      <c r="K139" s="19" t="s">
        <v>60</v>
      </c>
      <c r="M139" s="18"/>
      <c r="N139" s="18" t="str">
        <f>IF($E139&gt;0,AVERAGEIF($B101:$B137,"=x",N101:N137),"" )</f>
        <v/>
      </c>
      <c r="O139" s="18" t="str">
        <f t="shared" ref="O139:AC139" si="49">IF($E139&gt;0,AVERAGEIF($B101:$B137,"=x",O101:O137),"" )</f>
        <v/>
      </c>
      <c r="P139" s="18" t="str">
        <f t="shared" si="49"/>
        <v/>
      </c>
      <c r="Q139" s="18" t="str">
        <f t="shared" si="49"/>
        <v/>
      </c>
      <c r="R139" s="18" t="str">
        <f t="shared" si="49"/>
        <v/>
      </c>
      <c r="S139" s="18" t="str">
        <f t="shared" si="49"/>
        <v/>
      </c>
      <c r="T139" s="18" t="str">
        <f t="shared" si="49"/>
        <v/>
      </c>
      <c r="U139" s="18" t="str">
        <f t="shared" si="49"/>
        <v/>
      </c>
      <c r="V139" s="18" t="str">
        <f t="shared" si="49"/>
        <v/>
      </c>
      <c r="W139" s="18" t="str">
        <f t="shared" si="49"/>
        <v/>
      </c>
      <c r="X139" s="18" t="str">
        <f t="shared" si="49"/>
        <v/>
      </c>
      <c r="Y139" s="18" t="str">
        <f t="shared" si="49"/>
        <v/>
      </c>
      <c r="Z139" s="18" t="str">
        <f t="shared" si="49"/>
        <v/>
      </c>
      <c r="AA139" s="18" t="str">
        <f t="shared" si="49"/>
        <v/>
      </c>
      <c r="AB139" s="18" t="str">
        <f t="shared" si="49"/>
        <v/>
      </c>
      <c r="AC139" s="18" t="str">
        <f t="shared" si="49"/>
        <v/>
      </c>
      <c r="AD139" s="18"/>
    </row>
    <row r="140" spans="1:35">
      <c r="A140" s="10"/>
      <c r="D140" s="19" t="s">
        <v>55</v>
      </c>
      <c r="E140" s="12">
        <f>COUNTIF(G97:G133,"=x")</f>
        <v>0</v>
      </c>
      <c r="F140" s="12"/>
      <c r="G140" s="12"/>
      <c r="H140" s="12"/>
      <c r="I140" s="12"/>
      <c r="J140" s="13"/>
      <c r="K140" s="19" t="s">
        <v>61</v>
      </c>
      <c r="M140" s="18"/>
      <c r="N140" s="18" t="str">
        <f>IF($E140&gt;0,AVERAGEIF($G97:$G133,"=x",N97:N133),"" )</f>
        <v/>
      </c>
      <c r="O140" s="18" t="str">
        <f t="shared" ref="O140:AC140" si="50">IF($E140&gt;0,AVERAGEIF($G97:$G133,"=x",O97:O133),"" )</f>
        <v/>
      </c>
      <c r="P140" s="18" t="str">
        <f t="shared" si="50"/>
        <v/>
      </c>
      <c r="Q140" s="18" t="str">
        <f t="shared" si="50"/>
        <v/>
      </c>
      <c r="R140" s="18" t="str">
        <f t="shared" si="50"/>
        <v/>
      </c>
      <c r="S140" s="18" t="str">
        <f t="shared" si="50"/>
        <v/>
      </c>
      <c r="T140" s="18" t="str">
        <f t="shared" si="50"/>
        <v/>
      </c>
      <c r="U140" s="18" t="str">
        <f t="shared" si="50"/>
        <v/>
      </c>
      <c r="V140" s="18" t="str">
        <f t="shared" si="50"/>
        <v/>
      </c>
      <c r="W140" s="18" t="str">
        <f t="shared" si="50"/>
        <v/>
      </c>
      <c r="X140" s="18" t="str">
        <f t="shared" si="50"/>
        <v/>
      </c>
      <c r="Y140" s="18" t="str">
        <f t="shared" si="50"/>
        <v/>
      </c>
      <c r="Z140" s="18" t="str">
        <f>IF($E140&gt;0,AVERAGEIF($G97:$G133,"=x",Z97:Z133),"" )</f>
        <v/>
      </c>
      <c r="AA140" s="18" t="str">
        <f t="shared" si="50"/>
        <v/>
      </c>
      <c r="AB140" s="18" t="str">
        <f t="shared" si="50"/>
        <v/>
      </c>
      <c r="AC140" s="18" t="str">
        <f t="shared" si="50"/>
        <v/>
      </c>
      <c r="AD140" s="18"/>
    </row>
    <row r="141" spans="1:35">
      <c r="A141" s="10"/>
      <c r="D141" s="19" t="s">
        <v>52</v>
      </c>
      <c r="E141" s="12">
        <f>COUNTIF(H97:H133,"=x")</f>
        <v>0</v>
      </c>
      <c r="F141" s="12"/>
      <c r="G141" s="12"/>
      <c r="H141" s="12"/>
      <c r="I141" s="12"/>
      <c r="J141" s="13"/>
      <c r="K141" s="19" t="s">
        <v>51</v>
      </c>
      <c r="M141" s="18"/>
      <c r="N141" s="18" t="str">
        <f>IF($E141&gt;0,AVERAGEIF($H97:$H133,"=x",N97:N133),"" )</f>
        <v/>
      </c>
      <c r="O141" s="18" t="str">
        <f t="shared" ref="O141:AC141" si="51">IF($E141&gt;0,AVERAGEIF($H97:$H133,"=x",O97:O133),"" )</f>
        <v/>
      </c>
      <c r="P141" s="18" t="str">
        <f t="shared" si="51"/>
        <v/>
      </c>
      <c r="Q141" s="18" t="str">
        <f t="shared" si="51"/>
        <v/>
      </c>
      <c r="R141" s="18" t="str">
        <f t="shared" si="51"/>
        <v/>
      </c>
      <c r="S141" s="18" t="str">
        <f t="shared" si="51"/>
        <v/>
      </c>
      <c r="T141" s="18" t="str">
        <f t="shared" si="51"/>
        <v/>
      </c>
      <c r="U141" s="18" t="str">
        <f t="shared" si="51"/>
        <v/>
      </c>
      <c r="V141" s="18" t="str">
        <f t="shared" si="51"/>
        <v/>
      </c>
      <c r="W141" s="18" t="str">
        <f t="shared" si="51"/>
        <v/>
      </c>
      <c r="X141" s="18" t="str">
        <f t="shared" si="51"/>
        <v/>
      </c>
      <c r="Y141" s="18" t="str">
        <f t="shared" si="51"/>
        <v/>
      </c>
      <c r="Z141" s="18" t="str">
        <f>IF($E141&gt;0,AVERAGEIF($H97:$H133,"=x",Z97:Z133),"" )</f>
        <v/>
      </c>
      <c r="AA141" s="18" t="str">
        <f t="shared" si="51"/>
        <v/>
      </c>
      <c r="AB141" s="18" t="str">
        <f t="shared" si="51"/>
        <v/>
      </c>
      <c r="AC141" s="18" t="str">
        <f t="shared" si="51"/>
        <v/>
      </c>
      <c r="AD141" s="18" t="str">
        <f>IF($E141&gt;0,AVERAGEIF($H97:$H133,"=x",AD97:AD133),"" )</f>
        <v/>
      </c>
    </row>
    <row r="142" spans="1:35">
      <c r="D142" s="17" t="s">
        <v>31</v>
      </c>
      <c r="E142" s="12">
        <f>COUNTIF(I97:I133,"=x")</f>
        <v>7</v>
      </c>
      <c r="K142" s="16" t="s">
        <v>34</v>
      </c>
      <c r="M142" s="18"/>
      <c r="N142" s="18">
        <f>IF($E142&gt;0,AVERAGEIF($I97:$I133,"=x",N97:N133),"" )</f>
        <v>3.4285714285714284</v>
      </c>
      <c r="O142" s="18">
        <f t="shared" ref="O142:AB142" si="52">IF($E142&gt;0,AVERAGEIF($I97:$I133,"=x",O97:O133),"" )</f>
        <v>3.5714285714285716</v>
      </c>
      <c r="P142" s="18">
        <f t="shared" si="52"/>
        <v>3.5714285714285716</v>
      </c>
      <c r="Q142" s="18">
        <f t="shared" si="52"/>
        <v>3.1428571428571428</v>
      </c>
      <c r="R142" s="18">
        <f t="shared" si="52"/>
        <v>4</v>
      </c>
      <c r="S142" s="18">
        <f t="shared" si="52"/>
        <v>4</v>
      </c>
      <c r="T142" s="18">
        <f t="shared" si="52"/>
        <v>3.8571428571428572</v>
      </c>
      <c r="U142" s="18">
        <f t="shared" si="52"/>
        <v>3.4285714285714284</v>
      </c>
      <c r="V142" s="18">
        <f t="shared" si="52"/>
        <v>3.5714285714285716</v>
      </c>
      <c r="W142" s="18">
        <f t="shared" si="52"/>
        <v>3.5714285714285716</v>
      </c>
      <c r="X142" s="18">
        <f t="shared" si="52"/>
        <v>3.4285714285714284</v>
      </c>
      <c r="Y142" s="18">
        <f t="shared" si="52"/>
        <v>3.4285714285714284</v>
      </c>
      <c r="Z142" s="18">
        <f t="shared" si="52"/>
        <v>3.2857142857142856</v>
      </c>
      <c r="AA142" s="18">
        <f t="shared" si="52"/>
        <v>3.7142857142857144</v>
      </c>
      <c r="AB142" s="18">
        <f t="shared" si="52"/>
        <v>3.2857142857142856</v>
      </c>
      <c r="AC142" s="18">
        <f>IF($E142&gt;0,AVERAGEIF($I97:$I133,"=x",AC97:AC133),"" )</f>
        <v>3.5714285714285716</v>
      </c>
      <c r="AD142" s="18"/>
    </row>
    <row r="143" spans="1:35">
      <c r="D143" s="17" t="s">
        <v>35</v>
      </c>
      <c r="E143" s="12">
        <f>COUNTIF(J97:J133,"=x")</f>
        <v>2</v>
      </c>
      <c r="F143" s="4" t="s">
        <v>57</v>
      </c>
      <c r="G143" s="4">
        <f>E134-SUM(E135:E143)</f>
        <v>0</v>
      </c>
      <c r="K143" s="16" t="s">
        <v>36</v>
      </c>
      <c r="M143" s="18"/>
      <c r="N143" s="18">
        <f>IF($E143&gt;0,AVERAGEIF($J97:$J133,"=x",N97:N133),"" )</f>
        <v>3.5</v>
      </c>
      <c r="O143" s="18">
        <f t="shared" ref="O143:AC143" si="53">IF($E143&gt;0,AVERAGEIF($J97:$J133,"=x",O97:O133),"" )</f>
        <v>3.5</v>
      </c>
      <c r="P143" s="18">
        <f t="shared" si="53"/>
        <v>4</v>
      </c>
      <c r="Q143" s="18">
        <f t="shared" si="53"/>
        <v>3.5</v>
      </c>
      <c r="R143" s="18">
        <f t="shared" si="53"/>
        <v>4.5</v>
      </c>
      <c r="S143" s="18">
        <f t="shared" si="53"/>
        <v>4.5</v>
      </c>
      <c r="T143" s="18">
        <f t="shared" si="53"/>
        <v>3.5</v>
      </c>
      <c r="U143" s="18">
        <f t="shared" si="53"/>
        <v>3.5</v>
      </c>
      <c r="V143" s="18">
        <f t="shared" si="53"/>
        <v>2.5</v>
      </c>
      <c r="W143" s="18">
        <f t="shared" si="53"/>
        <v>3.5</v>
      </c>
      <c r="X143" s="18">
        <f t="shared" si="53"/>
        <v>3</v>
      </c>
      <c r="Y143" s="18">
        <f t="shared" si="53"/>
        <v>3</v>
      </c>
      <c r="Z143" s="18">
        <f t="shared" si="53"/>
        <v>3</v>
      </c>
      <c r="AA143" s="18">
        <f t="shared" si="53"/>
        <v>2.5</v>
      </c>
      <c r="AB143" s="18">
        <f t="shared" si="53"/>
        <v>3</v>
      </c>
      <c r="AC143" s="18">
        <f t="shared" si="53"/>
        <v>3</v>
      </c>
      <c r="AD143" s="18"/>
    </row>
    <row r="144" spans="1:35">
      <c r="C144" s="17"/>
      <c r="D144" s="12"/>
      <c r="E144" s="4">
        <f>SUM(E135:E143)</f>
        <v>37</v>
      </c>
      <c r="K144" s="16"/>
      <c r="L144" s="18"/>
      <c r="M144" s="18"/>
      <c r="N144" s="18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18"/>
      <c r="AI144" t="s">
        <v>44</v>
      </c>
    </row>
    <row r="145" spans="3:51">
      <c r="C145" s="17"/>
      <c r="D145" s="12"/>
      <c r="K145" s="16" t="s">
        <v>37</v>
      </c>
      <c r="L145" s="18">
        <f>COUNTIF(L97:L133,"n")</f>
        <v>0</v>
      </c>
      <c r="M145" s="24" t="s">
        <v>83</v>
      </c>
      <c r="N145" s="5">
        <f>SUM(N97:N133)</f>
        <v>125</v>
      </c>
      <c r="O145" s="30">
        <f t="shared" ref="O145:AC145" si="54">SUM(O97:O133)</f>
        <v>126</v>
      </c>
      <c r="P145" s="30">
        <f t="shared" si="54"/>
        <v>120</v>
      </c>
      <c r="Q145" s="30">
        <f t="shared" si="54"/>
        <v>119</v>
      </c>
      <c r="R145" s="30">
        <f t="shared" si="54"/>
        <v>142</v>
      </c>
      <c r="S145" s="30">
        <f t="shared" si="54"/>
        <v>142</v>
      </c>
      <c r="T145" s="30">
        <f t="shared" si="54"/>
        <v>142</v>
      </c>
      <c r="U145" s="30">
        <f t="shared" si="54"/>
        <v>129</v>
      </c>
      <c r="V145" s="30">
        <f t="shared" si="54"/>
        <v>126</v>
      </c>
      <c r="W145" s="30">
        <f t="shared" si="54"/>
        <v>141</v>
      </c>
      <c r="X145" s="30">
        <f t="shared" si="54"/>
        <v>135</v>
      </c>
      <c r="Y145" s="30">
        <f t="shared" si="54"/>
        <v>139</v>
      </c>
      <c r="Z145" s="30">
        <f t="shared" si="54"/>
        <v>112</v>
      </c>
      <c r="AA145" s="30">
        <f t="shared" si="54"/>
        <v>128</v>
      </c>
      <c r="AB145" s="30">
        <f t="shared" si="54"/>
        <v>125</v>
      </c>
      <c r="AC145" s="30">
        <f t="shared" si="54"/>
        <v>128</v>
      </c>
      <c r="AD145" s="18">
        <f>COUNTIF(AD97:AD133,"n")</f>
        <v>0</v>
      </c>
      <c r="AE145" s="24" t="s">
        <v>83</v>
      </c>
      <c r="AF145">
        <f>SUM(N145:AC145)</f>
        <v>2079</v>
      </c>
      <c r="AI145" s="5">
        <f>N134-(N145/N156)</f>
        <v>0</v>
      </c>
      <c r="AJ145" s="5">
        <f>O134-(O145/O156)</f>
        <v>0</v>
      </c>
      <c r="AK145" s="5">
        <f t="shared" ref="AK145:AW145" si="55">P134-(P145/P156)</f>
        <v>0</v>
      </c>
      <c r="AL145" s="5">
        <f t="shared" si="55"/>
        <v>0</v>
      </c>
      <c r="AM145" s="5">
        <f t="shared" si="55"/>
        <v>0</v>
      </c>
      <c r="AN145" s="5">
        <f t="shared" si="55"/>
        <v>0</v>
      </c>
      <c r="AO145" s="5">
        <f t="shared" si="55"/>
        <v>0</v>
      </c>
      <c r="AP145" s="5">
        <f t="shared" si="55"/>
        <v>0</v>
      </c>
      <c r="AQ145" s="5">
        <f t="shared" si="55"/>
        <v>0</v>
      </c>
      <c r="AR145" s="5">
        <f t="shared" si="55"/>
        <v>0</v>
      </c>
      <c r="AS145" s="5">
        <f t="shared" si="55"/>
        <v>0</v>
      </c>
      <c r="AT145" s="5">
        <f t="shared" si="55"/>
        <v>0</v>
      </c>
      <c r="AU145" s="5">
        <f t="shared" si="55"/>
        <v>0</v>
      </c>
      <c r="AV145" s="5">
        <f t="shared" si="55"/>
        <v>0</v>
      </c>
      <c r="AW145" s="5">
        <f t="shared" si="55"/>
        <v>0</v>
      </c>
      <c r="AX145" s="5">
        <f>AC134-(AC145/AC156)</f>
        <v>0</v>
      </c>
      <c r="AY145" s="5"/>
    </row>
    <row r="146" spans="3:51">
      <c r="C146" s="17"/>
      <c r="D146" s="12"/>
      <c r="K146" s="19" t="s">
        <v>472</v>
      </c>
      <c r="L146" s="18">
        <f>COUNTIFS(L$97:L$133,"n",B$97:B$133,"x")</f>
        <v>0</v>
      </c>
      <c r="M146" s="24" t="s">
        <v>83</v>
      </c>
      <c r="N146" s="5">
        <f>SUMIF($B97:$B133,"=x",N97:N133)</f>
        <v>90</v>
      </c>
      <c r="O146" s="30">
        <f t="shared" ref="O146:AC146" si="56">SUMIF($B97:$B133,"=x",O97:O133)</f>
        <v>90</v>
      </c>
      <c r="P146" s="30">
        <f t="shared" si="56"/>
        <v>83</v>
      </c>
      <c r="Q146" s="30">
        <f t="shared" si="56"/>
        <v>86</v>
      </c>
      <c r="R146" s="30">
        <f t="shared" si="56"/>
        <v>101</v>
      </c>
      <c r="S146" s="30">
        <f t="shared" si="56"/>
        <v>101</v>
      </c>
      <c r="T146" s="30">
        <f t="shared" si="56"/>
        <v>104</v>
      </c>
      <c r="U146" s="30">
        <f t="shared" si="56"/>
        <v>94</v>
      </c>
      <c r="V146" s="30">
        <f t="shared" si="56"/>
        <v>91</v>
      </c>
      <c r="W146" s="30">
        <f t="shared" si="56"/>
        <v>104</v>
      </c>
      <c r="X146" s="30">
        <f t="shared" si="56"/>
        <v>100</v>
      </c>
      <c r="Y146" s="30">
        <f t="shared" si="56"/>
        <v>104</v>
      </c>
      <c r="Z146" s="30">
        <f t="shared" si="56"/>
        <v>81</v>
      </c>
      <c r="AA146" s="30">
        <f t="shared" si="56"/>
        <v>95</v>
      </c>
      <c r="AB146" s="30">
        <f t="shared" si="56"/>
        <v>94</v>
      </c>
      <c r="AC146" s="30">
        <f t="shared" si="56"/>
        <v>95</v>
      </c>
      <c r="AD146" s="18">
        <f>COUNTIFS($AD$97:$AD$133,"n",B$97:B$133,"x")</f>
        <v>0</v>
      </c>
      <c r="AE146" s="24" t="s">
        <v>83</v>
      </c>
      <c r="AF146">
        <f>SUM(N146:AC154)</f>
        <v>2079</v>
      </c>
      <c r="AI146" s="5">
        <f>IF(N157&gt;0,N135-(N146/N157),"nill")</f>
        <v>0</v>
      </c>
      <c r="AJ146" s="5">
        <f t="shared" ref="AJ146:AX146" si="57">N135-(N146/N157)</f>
        <v>0</v>
      </c>
      <c r="AK146" s="5">
        <f t="shared" si="57"/>
        <v>0</v>
      </c>
      <c r="AL146" s="5">
        <f>P135-(P146/P157)</f>
        <v>0</v>
      </c>
      <c r="AM146" s="5">
        <f t="shared" si="57"/>
        <v>0</v>
      </c>
      <c r="AN146" s="5">
        <f t="shared" si="57"/>
        <v>0</v>
      </c>
      <c r="AO146" s="5">
        <f t="shared" si="57"/>
        <v>0</v>
      </c>
      <c r="AP146" s="5">
        <f t="shared" si="57"/>
        <v>0</v>
      </c>
      <c r="AQ146" s="5">
        <f t="shared" si="57"/>
        <v>0</v>
      </c>
      <c r="AR146" s="5">
        <f t="shared" si="57"/>
        <v>0</v>
      </c>
      <c r="AS146" s="5">
        <f t="shared" si="57"/>
        <v>0</v>
      </c>
      <c r="AT146" s="5">
        <f t="shared" si="57"/>
        <v>0</v>
      </c>
      <c r="AU146" s="5">
        <f t="shared" si="57"/>
        <v>0</v>
      </c>
      <c r="AV146" s="5">
        <f t="shared" si="57"/>
        <v>0</v>
      </c>
      <c r="AW146" s="5">
        <f t="shared" si="57"/>
        <v>0</v>
      </c>
      <c r="AX146" s="5">
        <f t="shared" si="57"/>
        <v>0</v>
      </c>
    </row>
    <row r="147" spans="3:51">
      <c r="C147" s="17"/>
      <c r="D147" s="12"/>
      <c r="K147" s="16" t="s">
        <v>63</v>
      </c>
      <c r="L147" s="18">
        <f>COUNTIFS(L$97:L$133,"n",C$97:C$133,"x")</f>
        <v>0</v>
      </c>
      <c r="M147" s="24" t="s">
        <v>83</v>
      </c>
      <c r="N147" s="5">
        <f>SUMIF($C97:$C133,"=x",N97:N133)</f>
        <v>0</v>
      </c>
      <c r="O147" s="30">
        <f t="shared" ref="O147:AC147" si="58">SUMIF($C97:$C133,"=x",O97:O133)</f>
        <v>0</v>
      </c>
      <c r="P147" s="30">
        <f t="shared" si="58"/>
        <v>0</v>
      </c>
      <c r="Q147" s="30">
        <f t="shared" si="58"/>
        <v>0</v>
      </c>
      <c r="R147" s="30">
        <f t="shared" si="58"/>
        <v>0</v>
      </c>
      <c r="S147" s="30">
        <f t="shared" si="58"/>
        <v>0</v>
      </c>
      <c r="T147" s="30">
        <f t="shared" si="58"/>
        <v>0</v>
      </c>
      <c r="U147" s="30">
        <f t="shared" si="58"/>
        <v>0</v>
      </c>
      <c r="V147" s="30">
        <f t="shared" si="58"/>
        <v>0</v>
      </c>
      <c r="W147" s="30">
        <f t="shared" si="58"/>
        <v>0</v>
      </c>
      <c r="X147" s="30">
        <f t="shared" si="58"/>
        <v>0</v>
      </c>
      <c r="Y147" s="30">
        <f t="shared" si="58"/>
        <v>0</v>
      </c>
      <c r="Z147" s="30">
        <f t="shared" si="58"/>
        <v>0</v>
      </c>
      <c r="AA147" s="30">
        <f t="shared" si="58"/>
        <v>0</v>
      </c>
      <c r="AB147" s="30">
        <f t="shared" si="58"/>
        <v>0</v>
      </c>
      <c r="AC147" s="30">
        <f t="shared" si="58"/>
        <v>0</v>
      </c>
      <c r="AD147" s="18">
        <f>COUNTIFS($AD$97:$AD$133,"n",C$97:C$133,"x")</f>
        <v>0</v>
      </c>
      <c r="AE147" s="24" t="s">
        <v>83</v>
      </c>
      <c r="AI147" s="5" t="str">
        <f>IF(N158&gt;0,N136-(N147/N158),"nill")</f>
        <v>nill</v>
      </c>
      <c r="AJ147" s="5" t="str">
        <f t="shared" ref="AJ147:AY147" si="59">IF(N147&gt;0,N136-(N147/N158),"nill")</f>
        <v>nill</v>
      </c>
      <c r="AK147" s="5" t="str">
        <f t="shared" si="59"/>
        <v>nill</v>
      </c>
      <c r="AL147" s="5" t="str">
        <f t="shared" si="59"/>
        <v>nill</v>
      </c>
      <c r="AM147" s="5" t="str">
        <f t="shared" si="59"/>
        <v>nill</v>
      </c>
      <c r="AN147" s="5" t="str">
        <f t="shared" si="59"/>
        <v>nill</v>
      </c>
      <c r="AO147" s="5" t="str">
        <f t="shared" si="59"/>
        <v>nill</v>
      </c>
      <c r="AP147" s="5" t="str">
        <f t="shared" si="59"/>
        <v>nill</v>
      </c>
      <c r="AQ147" s="5" t="str">
        <f t="shared" si="59"/>
        <v>nill</v>
      </c>
      <c r="AR147" s="5" t="str">
        <f t="shared" si="59"/>
        <v>nill</v>
      </c>
      <c r="AS147" s="5" t="str">
        <f t="shared" si="59"/>
        <v>nill</v>
      </c>
      <c r="AT147" s="5" t="str">
        <f t="shared" si="59"/>
        <v>nill</v>
      </c>
      <c r="AU147" s="5" t="str">
        <f t="shared" si="59"/>
        <v>nill</v>
      </c>
      <c r="AV147" s="5" t="str">
        <f t="shared" si="59"/>
        <v>nill</v>
      </c>
      <c r="AW147" s="5" t="str">
        <f t="shared" si="59"/>
        <v>nill</v>
      </c>
      <c r="AX147" s="5" t="str">
        <f t="shared" si="59"/>
        <v>nill</v>
      </c>
      <c r="AY147" s="5" t="str">
        <f t="shared" si="59"/>
        <v>nill</v>
      </c>
    </row>
    <row r="148" spans="3:51">
      <c r="C148" s="17"/>
      <c r="D148" s="12"/>
      <c r="K148" s="19" t="s">
        <v>64</v>
      </c>
      <c r="L148" s="18">
        <f>COUNTIFS(L$97:L$133,"n",D$97:D$133,"x")</f>
        <v>0</v>
      </c>
      <c r="M148" s="24" t="s">
        <v>83</v>
      </c>
      <c r="N148" s="5">
        <f>SUMIF($D97:$D133,"=x",N97:N133)</f>
        <v>4</v>
      </c>
      <c r="O148" s="30">
        <f t="shared" ref="O148:AC148" si="60">SUMIF($D97:$D133,"=x",O97:O133)</f>
        <v>4</v>
      </c>
      <c r="P148" s="30">
        <f t="shared" si="60"/>
        <v>4</v>
      </c>
      <c r="Q148" s="30">
        <f t="shared" si="60"/>
        <v>4</v>
      </c>
      <c r="R148" s="30">
        <f t="shared" si="60"/>
        <v>4</v>
      </c>
      <c r="S148" s="30">
        <f t="shared" si="60"/>
        <v>4</v>
      </c>
      <c r="T148" s="30">
        <f t="shared" si="60"/>
        <v>4</v>
      </c>
      <c r="U148" s="30">
        <f t="shared" si="60"/>
        <v>4</v>
      </c>
      <c r="V148" s="30">
        <f t="shared" si="60"/>
        <v>5</v>
      </c>
      <c r="W148" s="30">
        <f t="shared" si="60"/>
        <v>5</v>
      </c>
      <c r="X148" s="30">
        <f t="shared" si="60"/>
        <v>5</v>
      </c>
      <c r="Y148" s="30">
        <f t="shared" si="60"/>
        <v>5</v>
      </c>
      <c r="Z148" s="30">
        <f t="shared" si="60"/>
        <v>2</v>
      </c>
      <c r="AA148" s="30">
        <f t="shared" si="60"/>
        <v>2</v>
      </c>
      <c r="AB148" s="30">
        <f t="shared" si="60"/>
        <v>2</v>
      </c>
      <c r="AC148" s="30">
        <f t="shared" si="60"/>
        <v>2</v>
      </c>
      <c r="AD148" s="18">
        <f>COUNTIFS($AD$97:$AD$133,"n",D$97:D$133,"x")</f>
        <v>0</v>
      </c>
      <c r="AE148" s="24" t="s">
        <v>83</v>
      </c>
      <c r="AI148" s="5">
        <f>IF(N159&gt;0,N137-(N148/N159),"nill")</f>
        <v>0</v>
      </c>
      <c r="AJ148" s="5">
        <f t="shared" ref="AJ148:AX148" si="61">IF(O159&gt;0,O137-(O148/O159),"nill")</f>
        <v>0</v>
      </c>
      <c r="AK148" s="5">
        <f t="shared" si="61"/>
        <v>0</v>
      </c>
      <c r="AL148" s="5">
        <f t="shared" si="61"/>
        <v>0</v>
      </c>
      <c r="AM148" s="5">
        <f t="shared" si="61"/>
        <v>0</v>
      </c>
      <c r="AN148" s="5">
        <f t="shared" si="61"/>
        <v>0</v>
      </c>
      <c r="AO148" s="5">
        <f t="shared" si="61"/>
        <v>0</v>
      </c>
      <c r="AP148" s="5">
        <f t="shared" si="61"/>
        <v>0</v>
      </c>
      <c r="AQ148" s="5">
        <f t="shared" si="61"/>
        <v>0</v>
      </c>
      <c r="AR148" s="5">
        <f t="shared" si="61"/>
        <v>0</v>
      </c>
      <c r="AS148" s="5">
        <f t="shared" si="61"/>
        <v>0</v>
      </c>
      <c r="AT148" s="5">
        <f t="shared" si="61"/>
        <v>0</v>
      </c>
      <c r="AU148" s="5">
        <f t="shared" si="61"/>
        <v>0</v>
      </c>
      <c r="AV148" s="5">
        <f>IF(AA159&gt;0,AA137-(AA148/AA159),"nill")</f>
        <v>0</v>
      </c>
      <c r="AW148" s="5">
        <f t="shared" si="61"/>
        <v>0</v>
      </c>
      <c r="AX148" s="5">
        <f t="shared" si="61"/>
        <v>0</v>
      </c>
      <c r="AY148" s="5">
        <f>IF(AC159&gt;0,AC137-(AC148/AC159),"nill")</f>
        <v>0</v>
      </c>
    </row>
    <row r="149" spans="3:51">
      <c r="C149" s="17"/>
      <c r="D149" s="12"/>
      <c r="K149" s="19" t="s">
        <v>40</v>
      </c>
      <c r="L149" s="18">
        <f>COUNTIFS(L$97:L$133,"n",E$97:E$133,"x")</f>
        <v>0</v>
      </c>
      <c r="M149" s="24" t="s">
        <v>83</v>
      </c>
      <c r="N149" s="5">
        <f>SUMIF($E97:$E133,"=x",N97:N133)</f>
        <v>0</v>
      </c>
      <c r="O149" s="30">
        <f t="shared" ref="O149:AC149" si="62">SUMIF($E97:$E133,"=x",O97:O133)</f>
        <v>0</v>
      </c>
      <c r="P149" s="30">
        <f t="shared" si="62"/>
        <v>0</v>
      </c>
      <c r="Q149" s="30">
        <f t="shared" si="62"/>
        <v>0</v>
      </c>
      <c r="R149" s="30">
        <f t="shared" si="62"/>
        <v>0</v>
      </c>
      <c r="S149" s="30">
        <f t="shared" si="62"/>
        <v>0</v>
      </c>
      <c r="T149" s="30">
        <f t="shared" si="62"/>
        <v>0</v>
      </c>
      <c r="U149" s="30">
        <f t="shared" si="62"/>
        <v>0</v>
      </c>
      <c r="V149" s="30">
        <f t="shared" si="62"/>
        <v>0</v>
      </c>
      <c r="W149" s="30">
        <f t="shared" si="62"/>
        <v>0</v>
      </c>
      <c r="X149" s="30">
        <f t="shared" si="62"/>
        <v>0</v>
      </c>
      <c r="Y149" s="30">
        <f t="shared" si="62"/>
        <v>0</v>
      </c>
      <c r="Z149" s="30">
        <f t="shared" si="62"/>
        <v>0</v>
      </c>
      <c r="AA149" s="30">
        <f t="shared" si="62"/>
        <v>0</v>
      </c>
      <c r="AB149" s="30">
        <f t="shared" si="62"/>
        <v>0</v>
      </c>
      <c r="AC149" s="30">
        <f t="shared" si="62"/>
        <v>0</v>
      </c>
      <c r="AD149" s="18">
        <f>COUNTIFS($AD$97:$AD$133,"n",E$97:E$133,"x")</f>
        <v>0</v>
      </c>
      <c r="AE149" s="24" t="s">
        <v>83</v>
      </c>
      <c r="AI149" s="5" t="str">
        <f>IF(N160&gt;0,N138-(N149/N160),"nill")</f>
        <v>nill</v>
      </c>
      <c r="AJ149" s="5" t="str">
        <f t="shared" ref="AJ149:AX150" si="63">IF(N149&gt;0,N138-(N149/N160),"nill")</f>
        <v>nill</v>
      </c>
      <c r="AK149" s="5" t="str">
        <f t="shared" si="63"/>
        <v>nill</v>
      </c>
      <c r="AL149" s="5" t="str">
        <f t="shared" si="63"/>
        <v>nill</v>
      </c>
      <c r="AM149" s="5" t="str">
        <f t="shared" si="63"/>
        <v>nill</v>
      </c>
      <c r="AN149" s="5" t="str">
        <f t="shared" si="63"/>
        <v>nill</v>
      </c>
      <c r="AO149" s="5" t="str">
        <f t="shared" si="63"/>
        <v>nill</v>
      </c>
      <c r="AP149" s="5" t="str">
        <f t="shared" si="63"/>
        <v>nill</v>
      </c>
      <c r="AQ149" s="5" t="str">
        <f t="shared" si="63"/>
        <v>nill</v>
      </c>
      <c r="AR149" s="5" t="str">
        <f t="shared" si="63"/>
        <v>nill</v>
      </c>
      <c r="AS149" s="5" t="str">
        <f t="shared" si="63"/>
        <v>nill</v>
      </c>
      <c r="AT149" s="5" t="str">
        <f t="shared" si="63"/>
        <v>nill</v>
      </c>
      <c r="AU149" s="5" t="str">
        <f t="shared" si="63"/>
        <v>nill</v>
      </c>
      <c r="AV149" s="5" t="str">
        <f t="shared" si="63"/>
        <v>nill</v>
      </c>
      <c r="AW149" s="5" t="str">
        <f t="shared" si="63"/>
        <v>nill</v>
      </c>
      <c r="AX149" s="5" t="str">
        <f t="shared" si="63"/>
        <v>nill</v>
      </c>
      <c r="AY149" s="5" t="str">
        <f>IF(AC160&gt;0,AC138-(AC149/AC160),"nill")</f>
        <v>nill</v>
      </c>
    </row>
    <row r="150" spans="3:51">
      <c r="C150" s="17"/>
      <c r="D150" s="12"/>
      <c r="K150" s="19" t="s">
        <v>65</v>
      </c>
      <c r="L150" s="18">
        <f>COUNTIFS(L$97:L$133,"n",F$97:F$133,"x")</f>
        <v>0</v>
      </c>
      <c r="M150" s="24" t="s">
        <v>83</v>
      </c>
      <c r="N150" s="5">
        <f>SUMIF($F97:$F133,"=x",N97:N133)</f>
        <v>0</v>
      </c>
      <c r="O150" s="30">
        <f t="shared" ref="O150:AC150" si="64">SUMIF($F97:$F133,"=x",O97:O133)</f>
        <v>0</v>
      </c>
      <c r="P150" s="30">
        <f t="shared" si="64"/>
        <v>0</v>
      </c>
      <c r="Q150" s="30">
        <f t="shared" si="64"/>
        <v>0</v>
      </c>
      <c r="R150" s="30">
        <f t="shared" si="64"/>
        <v>0</v>
      </c>
      <c r="S150" s="30">
        <f t="shared" si="64"/>
        <v>0</v>
      </c>
      <c r="T150" s="30">
        <f t="shared" si="64"/>
        <v>0</v>
      </c>
      <c r="U150" s="30">
        <f t="shared" si="64"/>
        <v>0</v>
      </c>
      <c r="V150" s="30">
        <f t="shared" si="64"/>
        <v>0</v>
      </c>
      <c r="W150" s="30">
        <f t="shared" si="64"/>
        <v>0</v>
      </c>
      <c r="X150" s="30">
        <f t="shared" si="64"/>
        <v>0</v>
      </c>
      <c r="Y150" s="30">
        <f t="shared" si="64"/>
        <v>0</v>
      </c>
      <c r="Z150" s="30">
        <f t="shared" si="64"/>
        <v>0</v>
      </c>
      <c r="AA150" s="30">
        <f t="shared" si="64"/>
        <v>0</v>
      </c>
      <c r="AB150" s="30">
        <f t="shared" si="64"/>
        <v>0</v>
      </c>
      <c r="AC150" s="30">
        <f t="shared" si="64"/>
        <v>0</v>
      </c>
      <c r="AD150" s="18">
        <f>COUNTIFS($AD$97:$AD$133,"n",F$97:F$133,"x")</f>
        <v>0</v>
      </c>
      <c r="AE150" s="24" t="s">
        <v>83</v>
      </c>
      <c r="AI150" s="5" t="str">
        <f t="shared" ref="AI150:AI154" si="65">IF(N161&gt;0,N139-(N150/N161),"nill")</f>
        <v>nill</v>
      </c>
      <c r="AJ150" s="5" t="str">
        <f t="shared" si="63"/>
        <v>nill</v>
      </c>
      <c r="AK150" s="5" t="str">
        <f t="shared" si="63"/>
        <v>nill</v>
      </c>
      <c r="AL150" s="5" t="str">
        <f t="shared" si="63"/>
        <v>nill</v>
      </c>
      <c r="AM150" s="5" t="str">
        <f t="shared" si="63"/>
        <v>nill</v>
      </c>
      <c r="AN150" s="5" t="str">
        <f t="shared" si="63"/>
        <v>nill</v>
      </c>
      <c r="AO150" s="5" t="str">
        <f t="shared" si="63"/>
        <v>nill</v>
      </c>
      <c r="AP150" s="5" t="str">
        <f t="shared" si="63"/>
        <v>nill</v>
      </c>
      <c r="AQ150" s="5" t="str">
        <f t="shared" si="63"/>
        <v>nill</v>
      </c>
      <c r="AR150" s="5" t="str">
        <f t="shared" si="63"/>
        <v>nill</v>
      </c>
      <c r="AS150" s="5" t="str">
        <f t="shared" si="63"/>
        <v>nill</v>
      </c>
      <c r="AT150" s="5" t="str">
        <f t="shared" si="63"/>
        <v>nill</v>
      </c>
      <c r="AU150" s="5" t="str">
        <f t="shared" si="63"/>
        <v>nill</v>
      </c>
      <c r="AV150" s="5" t="str">
        <f t="shared" si="63"/>
        <v>nill</v>
      </c>
      <c r="AW150" s="5" t="str">
        <f t="shared" si="63"/>
        <v>nill</v>
      </c>
      <c r="AX150" s="5" t="str">
        <f t="shared" si="63"/>
        <v>nill</v>
      </c>
      <c r="AY150" s="5" t="str">
        <f>IF(AC150&gt;0,AC139-(AC150/AC161),"nill")</f>
        <v>nill</v>
      </c>
    </row>
    <row r="151" spans="3:51">
      <c r="C151" s="17"/>
      <c r="D151" s="12"/>
      <c r="K151" s="16" t="s">
        <v>66</v>
      </c>
      <c r="L151" s="18">
        <f>COUNTIFS(L$97:L$133,"n",G$97:G$133,"x")</f>
        <v>0</v>
      </c>
      <c r="M151" s="24" t="s">
        <v>83</v>
      </c>
      <c r="N151" s="5">
        <f>SUMIF($G97:$G133,"=x",N97:N133)</f>
        <v>0</v>
      </c>
      <c r="O151" s="30">
        <f t="shared" ref="O151:AC151" si="66">SUMIF($G97:$G133,"=x",O97:O133)</f>
        <v>0</v>
      </c>
      <c r="P151" s="30">
        <f t="shared" si="66"/>
        <v>0</v>
      </c>
      <c r="Q151" s="30">
        <f t="shared" si="66"/>
        <v>0</v>
      </c>
      <c r="R151" s="30">
        <f t="shared" si="66"/>
        <v>0</v>
      </c>
      <c r="S151" s="30">
        <f t="shared" si="66"/>
        <v>0</v>
      </c>
      <c r="T151" s="30">
        <f t="shared" si="66"/>
        <v>0</v>
      </c>
      <c r="U151" s="30">
        <f t="shared" si="66"/>
        <v>0</v>
      </c>
      <c r="V151" s="30">
        <f t="shared" si="66"/>
        <v>0</v>
      </c>
      <c r="W151" s="30">
        <f t="shared" si="66"/>
        <v>0</v>
      </c>
      <c r="X151" s="30">
        <f t="shared" si="66"/>
        <v>0</v>
      </c>
      <c r="Y151" s="30">
        <f t="shared" si="66"/>
        <v>0</v>
      </c>
      <c r="Z151" s="30">
        <f t="shared" si="66"/>
        <v>0</v>
      </c>
      <c r="AA151" s="30">
        <f t="shared" si="66"/>
        <v>0</v>
      </c>
      <c r="AB151" s="30">
        <f t="shared" si="66"/>
        <v>0</v>
      </c>
      <c r="AC151" s="30">
        <f t="shared" si="66"/>
        <v>0</v>
      </c>
      <c r="AD151" s="18">
        <f>COUNTIFS($AD$97:$AD$133,"n",G$97:G$133,"x")</f>
        <v>0</v>
      </c>
      <c r="AE151" s="24" t="s">
        <v>83</v>
      </c>
      <c r="AI151" s="5" t="str">
        <f>IF(N162&gt;0,N140-(N151/N162),"nill")</f>
        <v>nill</v>
      </c>
      <c r="AJ151" s="5" t="str">
        <f>IF(O162&gt;0,O140-(O151/O162),"nill")</f>
        <v>nill</v>
      </c>
      <c r="AK151" s="5" t="str">
        <f>IF(P162&gt;0,P140-(P151/P162),"nill")</f>
        <v>nill</v>
      </c>
      <c r="AL151" s="5" t="str">
        <f t="shared" ref="AL151:AV151" si="67">IF(Q162&gt;0,Q140-(Q151/Q162),"nill")</f>
        <v>nill</v>
      </c>
      <c r="AM151" s="5" t="str">
        <f>IF(R162&gt;0,R140-(R151/R162),"nill")</f>
        <v>nill</v>
      </c>
      <c r="AN151" s="5" t="str">
        <f t="shared" si="67"/>
        <v>nill</v>
      </c>
      <c r="AO151" s="5" t="str">
        <f t="shared" si="67"/>
        <v>nill</v>
      </c>
      <c r="AP151" s="5" t="str">
        <f t="shared" si="67"/>
        <v>nill</v>
      </c>
      <c r="AQ151" s="5" t="str">
        <f t="shared" si="67"/>
        <v>nill</v>
      </c>
      <c r="AR151" s="5" t="str">
        <f t="shared" si="67"/>
        <v>nill</v>
      </c>
      <c r="AS151" s="5" t="str">
        <f t="shared" si="67"/>
        <v>nill</v>
      </c>
      <c r="AT151" s="5" t="str">
        <f t="shared" si="67"/>
        <v>nill</v>
      </c>
      <c r="AU151" s="5" t="str">
        <f t="shared" si="67"/>
        <v>nill</v>
      </c>
      <c r="AV151" s="5" t="str">
        <f t="shared" si="67"/>
        <v>nill</v>
      </c>
      <c r="AW151" s="5" t="str">
        <f>IF(AB162&gt;0,AB140-(AB151/AB162),"nill")</f>
        <v>nill</v>
      </c>
      <c r="AX151" s="5" t="str">
        <f t="shared" ref="AX151" si="68">IF(AC162&gt;0,AC140-(AC151/AC162),"nill")</f>
        <v>nill</v>
      </c>
      <c r="AY151" s="5" t="str">
        <f>IF(AD162&gt;0,AD140-(AD151/AD162),"nill")</f>
        <v>nill</v>
      </c>
    </row>
    <row r="152" spans="3:51">
      <c r="C152" s="17"/>
      <c r="D152" s="12"/>
      <c r="K152" s="16" t="s">
        <v>67</v>
      </c>
      <c r="L152" s="18">
        <f>COUNTIFS(L$97:L$133,"n",H$97:H$133,"x")</f>
        <v>0</v>
      </c>
      <c r="M152" s="24" t="s">
        <v>83</v>
      </c>
      <c r="N152" s="5">
        <f>SUMIF($H97:$H133,"=x",N97:N133)</f>
        <v>0</v>
      </c>
      <c r="O152" s="30">
        <f t="shared" ref="O152:AC152" si="69">SUMIF($H97:$H133,"=x",O97:O133)</f>
        <v>0</v>
      </c>
      <c r="P152" s="30">
        <f t="shared" si="69"/>
        <v>0</v>
      </c>
      <c r="Q152" s="30">
        <f t="shared" si="69"/>
        <v>0</v>
      </c>
      <c r="R152" s="30">
        <f t="shared" si="69"/>
        <v>0</v>
      </c>
      <c r="S152" s="30">
        <f t="shared" si="69"/>
        <v>0</v>
      </c>
      <c r="T152" s="30">
        <f t="shared" si="69"/>
        <v>0</v>
      </c>
      <c r="U152" s="30">
        <f t="shared" si="69"/>
        <v>0</v>
      </c>
      <c r="V152" s="30">
        <f t="shared" si="69"/>
        <v>0</v>
      </c>
      <c r="W152" s="30">
        <f t="shared" si="69"/>
        <v>0</v>
      </c>
      <c r="X152" s="30">
        <f t="shared" si="69"/>
        <v>0</v>
      </c>
      <c r="Y152" s="30">
        <f t="shared" si="69"/>
        <v>0</v>
      </c>
      <c r="Z152" s="30">
        <f t="shared" si="69"/>
        <v>0</v>
      </c>
      <c r="AA152" s="30">
        <f t="shared" si="69"/>
        <v>0</v>
      </c>
      <c r="AB152" s="30">
        <f t="shared" si="69"/>
        <v>0</v>
      </c>
      <c r="AC152" s="30">
        <f t="shared" si="69"/>
        <v>0</v>
      </c>
      <c r="AD152" s="18">
        <f>COUNTIFS($AD$97:$AD$133,"n",H$97:H$133,"x")</f>
        <v>0</v>
      </c>
      <c r="AE152" s="24" t="s">
        <v>83</v>
      </c>
      <c r="AI152" s="5" t="str">
        <f t="shared" si="65"/>
        <v>nill</v>
      </c>
      <c r="AJ152" s="5" t="str">
        <f t="shared" ref="AJ152:AY154" si="70">IF(N152&gt;0,N141-(N152/N163),"nill")</f>
        <v>nill</v>
      </c>
      <c r="AK152" s="5" t="str">
        <f t="shared" si="70"/>
        <v>nill</v>
      </c>
      <c r="AL152" s="5" t="str">
        <f t="shared" si="70"/>
        <v>nill</v>
      </c>
      <c r="AM152" s="5" t="str">
        <f t="shared" si="70"/>
        <v>nill</v>
      </c>
      <c r="AN152" s="5" t="str">
        <f t="shared" si="70"/>
        <v>nill</v>
      </c>
      <c r="AO152" s="5" t="str">
        <f t="shared" si="70"/>
        <v>nill</v>
      </c>
      <c r="AP152" s="5" t="str">
        <f t="shared" si="70"/>
        <v>nill</v>
      </c>
      <c r="AQ152" s="5" t="str">
        <f t="shared" si="70"/>
        <v>nill</v>
      </c>
      <c r="AR152" s="5" t="str">
        <f t="shared" si="70"/>
        <v>nill</v>
      </c>
      <c r="AS152" s="5" t="str">
        <f t="shared" si="70"/>
        <v>nill</v>
      </c>
      <c r="AT152" s="5" t="str">
        <f t="shared" si="70"/>
        <v>nill</v>
      </c>
      <c r="AU152" s="5" t="str">
        <f t="shared" si="70"/>
        <v>nill</v>
      </c>
      <c r="AV152" s="5" t="str">
        <f t="shared" si="70"/>
        <v>nill</v>
      </c>
      <c r="AW152" s="5" t="str">
        <f t="shared" si="70"/>
        <v>nill</v>
      </c>
      <c r="AX152" s="5" t="str">
        <f t="shared" si="70"/>
        <v>nill</v>
      </c>
      <c r="AY152" s="5" t="str">
        <f t="shared" si="70"/>
        <v>nill</v>
      </c>
    </row>
    <row r="153" spans="3:51">
      <c r="C153" s="17"/>
      <c r="D153" s="12"/>
      <c r="K153" s="16" t="s">
        <v>38</v>
      </c>
      <c r="L153" s="18">
        <f>COUNTIFS(L$97:L$133,"n",I$97:I$133,"x")</f>
        <v>0</v>
      </c>
      <c r="M153" s="24" t="s">
        <v>83</v>
      </c>
      <c r="N153" s="5">
        <f>SUMIF($I97:$I133,"=x",N97:N133)</f>
        <v>24</v>
      </c>
      <c r="O153" s="30">
        <f t="shared" ref="O153:AC153" si="71">SUMIF($I97:$I133,"=x",O97:O133)</f>
        <v>25</v>
      </c>
      <c r="P153" s="30">
        <f t="shared" si="71"/>
        <v>25</v>
      </c>
      <c r="Q153" s="30">
        <f t="shared" si="71"/>
        <v>22</v>
      </c>
      <c r="R153" s="30">
        <f t="shared" si="71"/>
        <v>28</v>
      </c>
      <c r="S153" s="30">
        <f t="shared" si="71"/>
        <v>28</v>
      </c>
      <c r="T153" s="30">
        <f t="shared" si="71"/>
        <v>27</v>
      </c>
      <c r="U153" s="30">
        <f t="shared" si="71"/>
        <v>24</v>
      </c>
      <c r="V153" s="30">
        <f t="shared" si="71"/>
        <v>25</v>
      </c>
      <c r="W153" s="30">
        <f t="shared" si="71"/>
        <v>25</v>
      </c>
      <c r="X153" s="30">
        <f t="shared" si="71"/>
        <v>24</v>
      </c>
      <c r="Y153" s="30">
        <f t="shared" si="71"/>
        <v>24</v>
      </c>
      <c r="Z153" s="30">
        <f t="shared" si="71"/>
        <v>23</v>
      </c>
      <c r="AA153" s="30">
        <f t="shared" si="71"/>
        <v>26</v>
      </c>
      <c r="AB153" s="30">
        <f t="shared" si="71"/>
        <v>23</v>
      </c>
      <c r="AC153" s="30">
        <f t="shared" si="71"/>
        <v>25</v>
      </c>
      <c r="AD153" s="18">
        <f>COUNTIFS($AD$97:$AD$133,"n",I$97:I$133,"x")</f>
        <v>0</v>
      </c>
      <c r="AE153" s="24" t="s">
        <v>83</v>
      </c>
      <c r="AI153" s="5">
        <f>IF(N164&gt;0,N142-(N153/N164),"nill")</f>
        <v>0</v>
      </c>
      <c r="AJ153" s="5">
        <f t="shared" si="70"/>
        <v>0</v>
      </c>
      <c r="AK153" s="5">
        <f t="shared" si="70"/>
        <v>0</v>
      </c>
      <c r="AL153" s="5">
        <f t="shared" si="70"/>
        <v>0</v>
      </c>
      <c r="AM153" s="5">
        <f t="shared" si="70"/>
        <v>0</v>
      </c>
      <c r="AN153" s="5">
        <f t="shared" si="70"/>
        <v>0</v>
      </c>
      <c r="AO153" s="5">
        <f t="shared" si="70"/>
        <v>0</v>
      </c>
      <c r="AP153" s="5">
        <f t="shared" si="70"/>
        <v>0</v>
      </c>
      <c r="AQ153" s="5">
        <f t="shared" si="70"/>
        <v>0</v>
      </c>
      <c r="AR153" s="5">
        <f t="shared" si="70"/>
        <v>0</v>
      </c>
      <c r="AS153" s="5">
        <f t="shared" si="70"/>
        <v>0</v>
      </c>
      <c r="AT153" s="5">
        <f t="shared" si="70"/>
        <v>0</v>
      </c>
      <c r="AU153" s="5">
        <f t="shared" si="70"/>
        <v>0</v>
      </c>
      <c r="AV153" s="5">
        <f t="shared" si="70"/>
        <v>0</v>
      </c>
      <c r="AW153" s="5">
        <f t="shared" si="70"/>
        <v>0</v>
      </c>
      <c r="AX153" s="5">
        <f t="shared" si="70"/>
        <v>0</v>
      </c>
      <c r="AY153" s="5">
        <f t="shared" si="70"/>
        <v>0</v>
      </c>
    </row>
    <row r="154" spans="3:51">
      <c r="C154" s="16"/>
      <c r="D154" s="12"/>
      <c r="K154" s="16" t="s">
        <v>39</v>
      </c>
      <c r="L154" s="18">
        <f>COUNTIFS(L$97:L$133,"n",J$97:J$133,"x")</f>
        <v>0</v>
      </c>
      <c r="M154" s="24" t="s">
        <v>83</v>
      </c>
      <c r="N154" s="5">
        <f>SUMIF($J97:$J133,"=x",N97:N133)</f>
        <v>7</v>
      </c>
      <c r="O154" s="30">
        <f>SUMIF($J97:$J133,"=x",O97:O133)</f>
        <v>7</v>
      </c>
      <c r="P154" s="30">
        <f t="shared" ref="P154:AC154" si="72">SUMIF($J97:$J133,"=x",P97:P133)</f>
        <v>8</v>
      </c>
      <c r="Q154" s="30">
        <f t="shared" si="72"/>
        <v>7</v>
      </c>
      <c r="R154" s="30">
        <f t="shared" si="72"/>
        <v>9</v>
      </c>
      <c r="S154" s="30">
        <f t="shared" si="72"/>
        <v>9</v>
      </c>
      <c r="T154" s="30">
        <f t="shared" si="72"/>
        <v>7</v>
      </c>
      <c r="U154" s="30">
        <f t="shared" si="72"/>
        <v>7</v>
      </c>
      <c r="V154" s="30">
        <f t="shared" si="72"/>
        <v>5</v>
      </c>
      <c r="W154" s="30">
        <f t="shared" si="72"/>
        <v>7</v>
      </c>
      <c r="X154" s="30">
        <f t="shared" si="72"/>
        <v>6</v>
      </c>
      <c r="Y154" s="30">
        <f t="shared" si="72"/>
        <v>6</v>
      </c>
      <c r="Z154" s="30">
        <f t="shared" si="72"/>
        <v>6</v>
      </c>
      <c r="AA154" s="30">
        <f t="shared" si="72"/>
        <v>5</v>
      </c>
      <c r="AB154" s="30">
        <f t="shared" si="72"/>
        <v>6</v>
      </c>
      <c r="AC154" s="30">
        <f t="shared" si="72"/>
        <v>6</v>
      </c>
      <c r="AD154" s="18">
        <f>COUNTIFS($AD$97:$AD$133,"n",J$97:J$133,"x")</f>
        <v>0</v>
      </c>
      <c r="AE154" s="24" t="s">
        <v>83</v>
      </c>
      <c r="AI154" s="5">
        <f t="shared" si="65"/>
        <v>0</v>
      </c>
      <c r="AJ154" s="5">
        <f t="shared" si="70"/>
        <v>0</v>
      </c>
      <c r="AK154" s="5">
        <f t="shared" si="70"/>
        <v>0</v>
      </c>
      <c r="AL154" s="5">
        <f>IF(P154&gt;0,P143-(P154/P165),"nill")</f>
        <v>0</v>
      </c>
      <c r="AM154" s="5">
        <f t="shared" si="70"/>
        <v>0</v>
      </c>
      <c r="AN154" s="5">
        <f t="shared" si="70"/>
        <v>0</v>
      </c>
      <c r="AO154" s="5">
        <f t="shared" si="70"/>
        <v>0</v>
      </c>
      <c r="AP154" s="5">
        <f t="shared" si="70"/>
        <v>0</v>
      </c>
      <c r="AQ154" s="5">
        <f t="shared" si="70"/>
        <v>0</v>
      </c>
      <c r="AR154" s="5">
        <f t="shared" si="70"/>
        <v>0</v>
      </c>
      <c r="AS154" s="5">
        <f t="shared" si="70"/>
        <v>0</v>
      </c>
      <c r="AT154" s="5">
        <f t="shared" si="70"/>
        <v>0</v>
      </c>
      <c r="AU154" s="5">
        <f t="shared" si="70"/>
        <v>0</v>
      </c>
      <c r="AV154" s="5">
        <f t="shared" si="70"/>
        <v>0</v>
      </c>
      <c r="AW154" s="5">
        <f t="shared" si="70"/>
        <v>0</v>
      </c>
      <c r="AX154" s="5">
        <f t="shared" si="70"/>
        <v>0</v>
      </c>
      <c r="AY154" s="5">
        <f t="shared" si="70"/>
        <v>0</v>
      </c>
    </row>
    <row r="155" spans="3:51">
      <c r="D155" s="12"/>
      <c r="K155" s="16"/>
      <c r="L155" s="5"/>
      <c r="M155" s="5"/>
      <c r="N155" s="5">
        <f>SUM(N146:N154)</f>
        <v>125</v>
      </c>
      <c r="O155" s="30">
        <f t="shared" ref="O155:AC155" si="73">SUM(O146:O154)</f>
        <v>126</v>
      </c>
      <c r="P155" s="30">
        <f t="shared" si="73"/>
        <v>120</v>
      </c>
      <c r="Q155" s="30">
        <f t="shared" si="73"/>
        <v>119</v>
      </c>
      <c r="R155" s="30">
        <f t="shared" si="73"/>
        <v>142</v>
      </c>
      <c r="S155" s="30">
        <f t="shared" si="73"/>
        <v>142</v>
      </c>
      <c r="T155" s="30">
        <f t="shared" si="73"/>
        <v>142</v>
      </c>
      <c r="U155" s="30">
        <f t="shared" si="73"/>
        <v>129</v>
      </c>
      <c r="V155" s="30">
        <f t="shared" si="73"/>
        <v>126</v>
      </c>
      <c r="W155" s="30">
        <f t="shared" si="73"/>
        <v>141</v>
      </c>
      <c r="X155" s="30">
        <f t="shared" si="73"/>
        <v>135</v>
      </c>
      <c r="Y155" s="30">
        <f t="shared" si="73"/>
        <v>139</v>
      </c>
      <c r="Z155" s="30">
        <f t="shared" si="73"/>
        <v>112</v>
      </c>
      <c r="AA155" s="30">
        <f t="shared" si="73"/>
        <v>128</v>
      </c>
      <c r="AB155" s="30">
        <f t="shared" si="73"/>
        <v>125</v>
      </c>
      <c r="AC155" s="30">
        <f t="shared" si="73"/>
        <v>128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</row>
    <row r="156" spans="3:51">
      <c r="C156" s="16"/>
      <c r="D156" s="12"/>
      <c r="K156" s="16" t="s">
        <v>72</v>
      </c>
      <c r="L156" s="18">
        <f>COUNTIF(L97:L133,"y")</f>
        <v>37</v>
      </c>
      <c r="M156" s="24" t="s">
        <v>82</v>
      </c>
      <c r="N156" s="5">
        <f>COUNT(N97:N133)</f>
        <v>37</v>
      </c>
      <c r="O156" s="5">
        <f>COUNT(O97:O133)</f>
        <v>37</v>
      </c>
      <c r="P156" s="5">
        <f t="shared" ref="P156:AB156" si="74">COUNT(P97:P133)</f>
        <v>36</v>
      </c>
      <c r="Q156" s="5">
        <f t="shared" si="74"/>
        <v>37</v>
      </c>
      <c r="R156" s="5">
        <f t="shared" si="74"/>
        <v>37</v>
      </c>
      <c r="S156" s="5">
        <f t="shared" si="74"/>
        <v>37</v>
      </c>
      <c r="T156" s="5">
        <f t="shared" si="74"/>
        <v>37</v>
      </c>
      <c r="U156" s="5">
        <f t="shared" si="74"/>
        <v>37</v>
      </c>
      <c r="V156" s="5">
        <f t="shared" si="74"/>
        <v>37</v>
      </c>
      <c r="W156" s="5">
        <f t="shared" si="74"/>
        <v>37</v>
      </c>
      <c r="X156" s="5">
        <f t="shared" si="74"/>
        <v>37</v>
      </c>
      <c r="Y156" s="5">
        <f t="shared" si="74"/>
        <v>37</v>
      </c>
      <c r="Z156" s="5">
        <f t="shared" si="74"/>
        <v>37</v>
      </c>
      <c r="AA156" s="5">
        <f t="shared" si="74"/>
        <v>37</v>
      </c>
      <c r="AB156" s="5">
        <f t="shared" si="74"/>
        <v>37</v>
      </c>
      <c r="AC156" s="5">
        <f>COUNT(AC97:AC133)</f>
        <v>36</v>
      </c>
      <c r="AD156" s="18">
        <f>COUNTIF(AD97:AD133,"y")</f>
        <v>37</v>
      </c>
      <c r="AE156" s="24" t="s">
        <v>82</v>
      </c>
      <c r="AF156" s="5">
        <f>SUM(N156:AC156)</f>
        <v>590</v>
      </c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</row>
    <row r="157" spans="3:51">
      <c r="D157" s="12"/>
      <c r="K157" s="19" t="s">
        <v>473</v>
      </c>
      <c r="L157" s="18">
        <f>COUNTIFS(L$97:L$133,"y",B$97:B$133,"x")</f>
        <v>27</v>
      </c>
      <c r="M157" s="24" t="s">
        <v>82</v>
      </c>
      <c r="N157" s="5">
        <f t="shared" ref="N157:AC157" si="75">COUNTIFS($B97:$B133,"=x",N97:N133,"&gt;0")</f>
        <v>27</v>
      </c>
      <c r="O157" s="5">
        <f t="shared" si="75"/>
        <v>27</v>
      </c>
      <c r="P157" s="5">
        <f t="shared" si="75"/>
        <v>26</v>
      </c>
      <c r="Q157" s="5">
        <f t="shared" si="75"/>
        <v>27</v>
      </c>
      <c r="R157" s="5">
        <f t="shared" si="75"/>
        <v>27</v>
      </c>
      <c r="S157" s="5">
        <f t="shared" si="75"/>
        <v>27</v>
      </c>
      <c r="T157" s="5">
        <f t="shared" si="75"/>
        <v>27</v>
      </c>
      <c r="U157" s="5">
        <f t="shared" si="75"/>
        <v>27</v>
      </c>
      <c r="V157" s="5">
        <f t="shared" si="75"/>
        <v>27</v>
      </c>
      <c r="W157" s="5">
        <f t="shared" si="75"/>
        <v>27</v>
      </c>
      <c r="X157" s="5">
        <f t="shared" si="75"/>
        <v>27</v>
      </c>
      <c r="Y157" s="5">
        <f t="shared" si="75"/>
        <v>27</v>
      </c>
      <c r="Z157" s="5">
        <f t="shared" si="75"/>
        <v>27</v>
      </c>
      <c r="AA157" s="5">
        <f t="shared" si="75"/>
        <v>27</v>
      </c>
      <c r="AB157" s="5">
        <f t="shared" si="75"/>
        <v>27</v>
      </c>
      <c r="AC157" s="5">
        <f t="shared" si="75"/>
        <v>26</v>
      </c>
      <c r="AD157" s="18">
        <f>COUNTIFS($AD$97:$AD$133,"y",B$97:B$133,"x")</f>
        <v>27</v>
      </c>
      <c r="AE157" s="24" t="s">
        <v>82</v>
      </c>
      <c r="AF157" s="5">
        <f>SUM(N157:AC165)</f>
        <v>590</v>
      </c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spans="3:51">
      <c r="D158" s="12"/>
      <c r="K158" s="16" t="s">
        <v>74</v>
      </c>
      <c r="L158" s="18">
        <f>COUNTIFS(L$97:L$133,"y",C$97:C$133,"x")</f>
        <v>0</v>
      </c>
      <c r="M158" s="24" t="s">
        <v>82</v>
      </c>
      <c r="N158" s="5">
        <f t="shared" ref="N158:AC158" si="76">COUNTIFS($C97:$C133,"=x",N97:N133,"&gt;0")</f>
        <v>0</v>
      </c>
      <c r="O158" s="5">
        <f t="shared" si="76"/>
        <v>0</v>
      </c>
      <c r="P158" s="5">
        <f t="shared" si="76"/>
        <v>0</v>
      </c>
      <c r="Q158" s="5">
        <f t="shared" si="76"/>
        <v>0</v>
      </c>
      <c r="R158" s="5">
        <f t="shared" si="76"/>
        <v>0</v>
      </c>
      <c r="S158" s="5">
        <f t="shared" si="76"/>
        <v>0</v>
      </c>
      <c r="T158" s="5">
        <f t="shared" si="76"/>
        <v>0</v>
      </c>
      <c r="U158" s="5">
        <f t="shared" si="76"/>
        <v>0</v>
      </c>
      <c r="V158" s="5">
        <f t="shared" si="76"/>
        <v>0</v>
      </c>
      <c r="W158" s="5">
        <f t="shared" si="76"/>
        <v>0</v>
      </c>
      <c r="X158" s="5">
        <f t="shared" si="76"/>
        <v>0</v>
      </c>
      <c r="Y158" s="5">
        <f t="shared" si="76"/>
        <v>0</v>
      </c>
      <c r="Z158" s="5">
        <f t="shared" si="76"/>
        <v>0</v>
      </c>
      <c r="AA158" s="5">
        <f t="shared" si="76"/>
        <v>0</v>
      </c>
      <c r="AB158" s="5">
        <f t="shared" si="76"/>
        <v>0</v>
      </c>
      <c r="AC158" s="5">
        <f t="shared" si="76"/>
        <v>0</v>
      </c>
      <c r="AD158" s="18">
        <f>COUNTIFS($AD$97:$AD$133,"y",C$97:C$133,"x")</f>
        <v>0</v>
      </c>
      <c r="AE158" s="24" t="s">
        <v>82</v>
      </c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spans="3:51">
      <c r="D159" s="12"/>
      <c r="K159" s="19" t="s">
        <v>75</v>
      </c>
      <c r="L159" s="18">
        <f>COUNTIFS(L$97:L$133,"y",D$97:D$133,"x")</f>
        <v>1</v>
      </c>
      <c r="M159" s="24" t="s">
        <v>82</v>
      </c>
      <c r="N159" s="5">
        <f t="shared" ref="N159:AC159" si="77">COUNTIFS($D97:$D133,"=x",N97:N133,"&gt;0")</f>
        <v>1</v>
      </c>
      <c r="O159" s="5">
        <f t="shared" si="77"/>
        <v>1</v>
      </c>
      <c r="P159" s="5">
        <f t="shared" si="77"/>
        <v>1</v>
      </c>
      <c r="Q159" s="5">
        <f t="shared" si="77"/>
        <v>1</v>
      </c>
      <c r="R159" s="5">
        <f t="shared" si="77"/>
        <v>1</v>
      </c>
      <c r="S159" s="5">
        <f t="shared" si="77"/>
        <v>1</v>
      </c>
      <c r="T159" s="5">
        <f t="shared" si="77"/>
        <v>1</v>
      </c>
      <c r="U159" s="5">
        <f t="shared" si="77"/>
        <v>1</v>
      </c>
      <c r="V159" s="5">
        <f t="shared" si="77"/>
        <v>1</v>
      </c>
      <c r="W159" s="5">
        <f t="shared" si="77"/>
        <v>1</v>
      </c>
      <c r="X159" s="5">
        <f t="shared" si="77"/>
        <v>1</v>
      </c>
      <c r="Y159" s="5">
        <f t="shared" si="77"/>
        <v>1</v>
      </c>
      <c r="Z159" s="5">
        <f t="shared" si="77"/>
        <v>1</v>
      </c>
      <c r="AA159" s="5">
        <f t="shared" si="77"/>
        <v>1</v>
      </c>
      <c r="AB159" s="5">
        <f t="shared" si="77"/>
        <v>1</v>
      </c>
      <c r="AC159" s="5">
        <f t="shared" si="77"/>
        <v>1</v>
      </c>
      <c r="AD159" s="18">
        <f>COUNTIFS($AD$97:$AD$133,"y",D$97:D$133,"x")</f>
        <v>1</v>
      </c>
      <c r="AE159" s="24" t="s">
        <v>82</v>
      </c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spans="3:51">
      <c r="C160" s="16"/>
      <c r="D160" s="12"/>
      <c r="K160" s="19" t="s">
        <v>76</v>
      </c>
      <c r="L160" s="18">
        <f>COUNTIFS(L$97:L$133,"y",E$97:E$133,"x")</f>
        <v>0</v>
      </c>
      <c r="M160" s="24" t="s">
        <v>82</v>
      </c>
      <c r="N160" s="5">
        <f t="shared" ref="N160:AC160" si="78">COUNTIFS($E97:$E133,"=x",N97:N133,"&gt;0")</f>
        <v>0</v>
      </c>
      <c r="O160" s="5">
        <f t="shared" si="78"/>
        <v>0</v>
      </c>
      <c r="P160" s="5">
        <f t="shared" si="78"/>
        <v>0</v>
      </c>
      <c r="Q160" s="5">
        <f t="shared" si="78"/>
        <v>0</v>
      </c>
      <c r="R160" s="5">
        <f t="shared" si="78"/>
        <v>0</v>
      </c>
      <c r="S160" s="5">
        <f t="shared" si="78"/>
        <v>0</v>
      </c>
      <c r="T160" s="5">
        <f t="shared" si="78"/>
        <v>0</v>
      </c>
      <c r="U160" s="5">
        <f t="shared" si="78"/>
        <v>0</v>
      </c>
      <c r="V160" s="5">
        <f t="shared" si="78"/>
        <v>0</v>
      </c>
      <c r="W160" s="5">
        <f t="shared" si="78"/>
        <v>0</v>
      </c>
      <c r="X160" s="5">
        <f t="shared" si="78"/>
        <v>0</v>
      </c>
      <c r="Y160" s="5">
        <f t="shared" si="78"/>
        <v>0</v>
      </c>
      <c r="Z160" s="5">
        <f t="shared" si="78"/>
        <v>0</v>
      </c>
      <c r="AA160" s="5">
        <f t="shared" si="78"/>
        <v>0</v>
      </c>
      <c r="AB160" s="5">
        <f t="shared" si="78"/>
        <v>0</v>
      </c>
      <c r="AC160" s="5">
        <f t="shared" si="78"/>
        <v>0</v>
      </c>
      <c r="AD160" s="18">
        <f>COUNTIFS($AD$97:$AD$133,"y",E$97:E$133,"x")</f>
        <v>0</v>
      </c>
      <c r="AE160" s="24" t="s">
        <v>82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  <row r="161" spans="3:45">
      <c r="D161" s="12"/>
      <c r="K161" s="19" t="s">
        <v>77</v>
      </c>
      <c r="L161" s="18">
        <f>COUNTIFS(L$97:L$133,"y",F$97:F$133,"x")</f>
        <v>0</v>
      </c>
      <c r="M161" s="24" t="s">
        <v>82</v>
      </c>
      <c r="N161" s="5">
        <f t="shared" ref="N161:AC161" si="79">COUNTIFS($F97:$F133,"=x",N97:N133,"&gt;0")</f>
        <v>0</v>
      </c>
      <c r="O161" s="5">
        <f t="shared" si="79"/>
        <v>0</v>
      </c>
      <c r="P161" s="5">
        <f t="shared" si="79"/>
        <v>0</v>
      </c>
      <c r="Q161" s="5">
        <f t="shared" si="79"/>
        <v>0</v>
      </c>
      <c r="R161" s="5">
        <f t="shared" si="79"/>
        <v>0</v>
      </c>
      <c r="S161" s="5">
        <f t="shared" si="79"/>
        <v>0</v>
      </c>
      <c r="T161" s="5">
        <f t="shared" si="79"/>
        <v>0</v>
      </c>
      <c r="U161" s="5">
        <f t="shared" si="79"/>
        <v>0</v>
      </c>
      <c r="V161" s="5">
        <f t="shared" si="79"/>
        <v>0</v>
      </c>
      <c r="W161" s="5">
        <f t="shared" si="79"/>
        <v>0</v>
      </c>
      <c r="X161" s="5">
        <f t="shared" si="79"/>
        <v>0</v>
      </c>
      <c r="Y161" s="5">
        <f t="shared" si="79"/>
        <v>0</v>
      </c>
      <c r="Z161" s="5">
        <f t="shared" si="79"/>
        <v>0</v>
      </c>
      <c r="AA161" s="5">
        <f t="shared" si="79"/>
        <v>0</v>
      </c>
      <c r="AB161" s="5">
        <f t="shared" si="79"/>
        <v>0</v>
      </c>
      <c r="AC161" s="5">
        <f t="shared" si="79"/>
        <v>0</v>
      </c>
      <c r="AD161" s="18">
        <f>COUNTIFS($AD$97:$AD$133,"y",F$97:F$133,"x")</f>
        <v>0</v>
      </c>
      <c r="AE161" s="24" t="s">
        <v>82</v>
      </c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</row>
    <row r="162" spans="3:45">
      <c r="D162" s="12"/>
      <c r="K162" s="16" t="s">
        <v>78</v>
      </c>
      <c r="L162" s="18">
        <f>COUNTIFS(L$97:L$133,"y",G$97:G$133,"x")</f>
        <v>0</v>
      </c>
      <c r="M162" s="24" t="s">
        <v>82</v>
      </c>
      <c r="N162" s="5">
        <f t="shared" ref="N162:AC162" si="80">COUNTIFS($G97:$G133,"=x",N97:N133,"&gt;0")</f>
        <v>0</v>
      </c>
      <c r="O162" s="5">
        <f t="shared" si="80"/>
        <v>0</v>
      </c>
      <c r="P162" s="5">
        <f t="shared" si="80"/>
        <v>0</v>
      </c>
      <c r="Q162" s="5">
        <f t="shared" si="80"/>
        <v>0</v>
      </c>
      <c r="R162" s="5">
        <f t="shared" si="80"/>
        <v>0</v>
      </c>
      <c r="S162" s="5">
        <f t="shared" si="80"/>
        <v>0</v>
      </c>
      <c r="T162" s="5">
        <f t="shared" si="80"/>
        <v>0</v>
      </c>
      <c r="U162" s="5">
        <f t="shared" si="80"/>
        <v>0</v>
      </c>
      <c r="V162" s="5">
        <f t="shared" si="80"/>
        <v>0</v>
      </c>
      <c r="W162" s="5">
        <f t="shared" si="80"/>
        <v>0</v>
      </c>
      <c r="X162" s="5">
        <f t="shared" si="80"/>
        <v>0</v>
      </c>
      <c r="Y162" s="5">
        <f t="shared" si="80"/>
        <v>0</v>
      </c>
      <c r="Z162" s="5">
        <f t="shared" si="80"/>
        <v>0</v>
      </c>
      <c r="AA162" s="5">
        <f t="shared" si="80"/>
        <v>0</v>
      </c>
      <c r="AB162" s="5">
        <f t="shared" si="80"/>
        <v>0</v>
      </c>
      <c r="AC162" s="5">
        <f t="shared" si="80"/>
        <v>0</v>
      </c>
      <c r="AD162" s="18">
        <f>COUNTIFS($AD$97:$AD$133,"y",G$97:G$133,"x")</f>
        <v>0</v>
      </c>
      <c r="AE162" s="24" t="s">
        <v>82</v>
      </c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</row>
    <row r="163" spans="3:45">
      <c r="D163" s="12"/>
      <c r="K163" s="16" t="s">
        <v>79</v>
      </c>
      <c r="L163" s="18">
        <f>COUNTIFS(L$97:L$133,"y",H$97:H$133,"x")</f>
        <v>0</v>
      </c>
      <c r="M163" s="24" t="s">
        <v>82</v>
      </c>
      <c r="N163" s="5">
        <f t="shared" ref="N163:AC163" si="81">COUNTIFS($H97:$H133,"=x",N97:N133,"&gt;0")</f>
        <v>0</v>
      </c>
      <c r="O163" s="5">
        <f t="shared" si="81"/>
        <v>0</v>
      </c>
      <c r="P163" s="5">
        <f t="shared" si="81"/>
        <v>0</v>
      </c>
      <c r="Q163" s="5">
        <f t="shared" si="81"/>
        <v>0</v>
      </c>
      <c r="R163" s="5">
        <f t="shared" si="81"/>
        <v>0</v>
      </c>
      <c r="S163" s="5">
        <f t="shared" si="81"/>
        <v>0</v>
      </c>
      <c r="T163" s="5">
        <f t="shared" si="81"/>
        <v>0</v>
      </c>
      <c r="U163" s="5">
        <f t="shared" si="81"/>
        <v>0</v>
      </c>
      <c r="V163" s="5">
        <f t="shared" si="81"/>
        <v>0</v>
      </c>
      <c r="W163" s="5">
        <f t="shared" si="81"/>
        <v>0</v>
      </c>
      <c r="X163" s="5">
        <f t="shared" si="81"/>
        <v>0</v>
      </c>
      <c r="Y163" s="5">
        <f t="shared" si="81"/>
        <v>0</v>
      </c>
      <c r="Z163" s="5">
        <f t="shared" si="81"/>
        <v>0</v>
      </c>
      <c r="AA163" s="5">
        <f t="shared" si="81"/>
        <v>0</v>
      </c>
      <c r="AB163" s="5">
        <f t="shared" si="81"/>
        <v>0</v>
      </c>
      <c r="AC163" s="5">
        <f t="shared" si="81"/>
        <v>0</v>
      </c>
      <c r="AD163" s="18">
        <f>COUNTIFS($AD$97:$AD$133,"y",H$97:H$133,"x")</f>
        <v>0</v>
      </c>
      <c r="AE163" s="24" t="s">
        <v>82</v>
      </c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</row>
    <row r="164" spans="3:45">
      <c r="C164" s="17"/>
      <c r="D164" s="12"/>
      <c r="K164" s="16" t="s">
        <v>80</v>
      </c>
      <c r="L164" s="18">
        <f>COUNTIFS(L$97:L$133,"y",I$97:I$133,"x")</f>
        <v>7</v>
      </c>
      <c r="M164" s="24" t="s">
        <v>82</v>
      </c>
      <c r="N164" s="5">
        <f t="shared" ref="N164:AC164" si="82">COUNTIFS($I97:$I133,"=x",N97:N133,"&gt;0")</f>
        <v>7</v>
      </c>
      <c r="O164" s="5">
        <f t="shared" si="82"/>
        <v>7</v>
      </c>
      <c r="P164" s="5">
        <f t="shared" si="82"/>
        <v>7</v>
      </c>
      <c r="Q164" s="5">
        <f t="shared" si="82"/>
        <v>7</v>
      </c>
      <c r="R164" s="5">
        <f t="shared" si="82"/>
        <v>7</v>
      </c>
      <c r="S164" s="5">
        <f t="shared" si="82"/>
        <v>7</v>
      </c>
      <c r="T164" s="5">
        <f t="shared" si="82"/>
        <v>7</v>
      </c>
      <c r="U164" s="5">
        <f t="shared" si="82"/>
        <v>7</v>
      </c>
      <c r="V164" s="5">
        <f t="shared" si="82"/>
        <v>7</v>
      </c>
      <c r="W164" s="5">
        <f t="shared" si="82"/>
        <v>7</v>
      </c>
      <c r="X164" s="5">
        <f t="shared" si="82"/>
        <v>7</v>
      </c>
      <c r="Y164" s="5">
        <f t="shared" si="82"/>
        <v>7</v>
      </c>
      <c r="Z164" s="5">
        <f t="shared" si="82"/>
        <v>7</v>
      </c>
      <c r="AA164" s="5">
        <f t="shared" si="82"/>
        <v>7</v>
      </c>
      <c r="AB164" s="5">
        <f t="shared" si="82"/>
        <v>7</v>
      </c>
      <c r="AC164" s="5">
        <f t="shared" si="82"/>
        <v>7</v>
      </c>
      <c r="AD164" s="18">
        <f>COUNTIFS($AD$97:$AD$133,"y",I$97:I$133,"x")</f>
        <v>7</v>
      </c>
      <c r="AE164" s="24" t="s">
        <v>82</v>
      </c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</row>
    <row r="165" spans="3:45">
      <c r="C165" s="17"/>
      <c r="D165" s="12"/>
      <c r="K165" s="16" t="s">
        <v>81</v>
      </c>
      <c r="L165" s="18">
        <f>COUNTIFS(L$97:L$133,"y",J$97:J$133,"x")</f>
        <v>2</v>
      </c>
      <c r="M165" s="24" t="s">
        <v>82</v>
      </c>
      <c r="N165" s="5">
        <f t="shared" ref="N165:AC165" si="83">COUNTIFS($J97:$J133,"=x",N97:N133,"&gt;0")</f>
        <v>2</v>
      </c>
      <c r="O165" s="5">
        <f t="shared" si="83"/>
        <v>2</v>
      </c>
      <c r="P165" s="5">
        <f t="shared" si="83"/>
        <v>2</v>
      </c>
      <c r="Q165" s="5">
        <f t="shared" si="83"/>
        <v>2</v>
      </c>
      <c r="R165" s="5">
        <f t="shared" si="83"/>
        <v>2</v>
      </c>
      <c r="S165" s="5">
        <f t="shared" si="83"/>
        <v>2</v>
      </c>
      <c r="T165" s="5">
        <f t="shared" si="83"/>
        <v>2</v>
      </c>
      <c r="U165" s="5">
        <f t="shared" si="83"/>
        <v>2</v>
      </c>
      <c r="V165" s="5">
        <f t="shared" si="83"/>
        <v>2</v>
      </c>
      <c r="W165" s="5">
        <f t="shared" si="83"/>
        <v>2</v>
      </c>
      <c r="X165" s="5">
        <f t="shared" si="83"/>
        <v>2</v>
      </c>
      <c r="Y165" s="5">
        <f t="shared" si="83"/>
        <v>2</v>
      </c>
      <c r="Z165" s="5">
        <f t="shared" si="83"/>
        <v>2</v>
      </c>
      <c r="AA165" s="5">
        <f t="shared" si="83"/>
        <v>2</v>
      </c>
      <c r="AB165" s="5">
        <f t="shared" si="83"/>
        <v>2</v>
      </c>
      <c r="AC165" s="5">
        <f t="shared" si="83"/>
        <v>2</v>
      </c>
      <c r="AD165" s="18">
        <f>COUNTIFS($AD$97:$AD$133,"y",J$97:J$133,"x")</f>
        <v>2</v>
      </c>
      <c r="AE165" s="24" t="s">
        <v>82</v>
      </c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</row>
    <row r="166" spans="3:45">
      <c r="N166" s="4">
        <f>SUM(N157:N165)</f>
        <v>37</v>
      </c>
      <c r="O166" s="4">
        <f t="shared" ref="O166:AC166" si="84">SUM(O157:O165)</f>
        <v>37</v>
      </c>
      <c r="P166" s="4">
        <f t="shared" si="84"/>
        <v>36</v>
      </c>
      <c r="Q166" s="4">
        <f t="shared" si="84"/>
        <v>37</v>
      </c>
      <c r="R166" s="4">
        <f t="shared" si="84"/>
        <v>37</v>
      </c>
      <c r="S166" s="4">
        <f t="shared" si="84"/>
        <v>37</v>
      </c>
      <c r="T166" s="4">
        <f t="shared" si="84"/>
        <v>37</v>
      </c>
      <c r="U166" s="4">
        <f t="shared" si="84"/>
        <v>37</v>
      </c>
      <c r="V166" s="4">
        <f t="shared" si="84"/>
        <v>37</v>
      </c>
      <c r="W166" s="4">
        <f t="shared" si="84"/>
        <v>37</v>
      </c>
      <c r="X166" s="4">
        <f t="shared" si="84"/>
        <v>37</v>
      </c>
      <c r="Y166" s="4">
        <f t="shared" si="84"/>
        <v>37</v>
      </c>
      <c r="Z166" s="4">
        <f t="shared" si="84"/>
        <v>37</v>
      </c>
      <c r="AA166" s="4">
        <f t="shared" si="84"/>
        <v>37</v>
      </c>
      <c r="AB166" s="4">
        <f t="shared" si="84"/>
        <v>37</v>
      </c>
      <c r="AC166" s="4">
        <f t="shared" si="84"/>
        <v>36</v>
      </c>
    </row>
    <row r="167" spans="3:45" ht="86.4">
      <c r="N167" s="3" t="s">
        <v>0</v>
      </c>
      <c r="O167" s="3" t="s">
        <v>6</v>
      </c>
      <c r="P167" s="3" t="s">
        <v>7</v>
      </c>
      <c r="Q167" s="3" t="s">
        <v>8</v>
      </c>
      <c r="R167" s="3" t="s">
        <v>9</v>
      </c>
      <c r="S167" s="3" t="s">
        <v>1</v>
      </c>
      <c r="T167" s="3" t="s">
        <v>2</v>
      </c>
      <c r="U167" s="3" t="s">
        <v>3</v>
      </c>
      <c r="V167" s="3" t="s">
        <v>4</v>
      </c>
      <c r="W167" s="3" t="s">
        <v>17</v>
      </c>
      <c r="X167" s="3" t="s">
        <v>18</v>
      </c>
      <c r="Y167" s="3" t="s">
        <v>19</v>
      </c>
      <c r="Z167" s="3" t="s">
        <v>20</v>
      </c>
      <c r="AA167" s="3" t="s">
        <v>21</v>
      </c>
      <c r="AB167" s="3" t="s">
        <v>22</v>
      </c>
      <c r="AC167" s="3" t="s">
        <v>23</v>
      </c>
    </row>
    <row r="168" spans="3:45">
      <c r="M168" s="16" t="s">
        <v>32</v>
      </c>
      <c r="N168" s="28">
        <f>IF(N156&gt;0,N145/N156,"")</f>
        <v>3.3783783783783785</v>
      </c>
      <c r="O168" s="28">
        <f t="shared" ref="O168:AC168" si="85">IF(O156&gt;0,O145/O156,"")</f>
        <v>3.4054054054054053</v>
      </c>
      <c r="P168" s="28">
        <f t="shared" si="85"/>
        <v>3.3333333333333335</v>
      </c>
      <c r="Q168" s="28">
        <f t="shared" si="85"/>
        <v>3.2162162162162162</v>
      </c>
      <c r="R168" s="28">
        <f t="shared" si="85"/>
        <v>3.8378378378378377</v>
      </c>
      <c r="S168" s="28">
        <f t="shared" si="85"/>
        <v>3.8378378378378377</v>
      </c>
      <c r="T168" s="28">
        <f t="shared" si="85"/>
        <v>3.8378378378378377</v>
      </c>
      <c r="U168" s="28">
        <f t="shared" si="85"/>
        <v>3.4864864864864864</v>
      </c>
      <c r="V168" s="28">
        <f t="shared" si="85"/>
        <v>3.4054054054054053</v>
      </c>
      <c r="W168" s="28">
        <f t="shared" si="85"/>
        <v>3.810810810810811</v>
      </c>
      <c r="X168" s="28">
        <f t="shared" si="85"/>
        <v>3.6486486486486487</v>
      </c>
      <c r="Y168" s="28">
        <f t="shared" si="85"/>
        <v>3.7567567567567566</v>
      </c>
      <c r="Z168" s="28">
        <f t="shared" si="85"/>
        <v>3.0270270270270272</v>
      </c>
      <c r="AA168" s="28">
        <f t="shared" si="85"/>
        <v>3.4594594594594597</v>
      </c>
      <c r="AB168" s="28">
        <f t="shared" si="85"/>
        <v>3.3783783783783785</v>
      </c>
      <c r="AC168" s="28">
        <f t="shared" si="85"/>
        <v>3.5555555555555554</v>
      </c>
    </row>
    <row r="169" spans="3:45">
      <c r="M169" s="16" t="s">
        <v>33</v>
      </c>
      <c r="N169" s="28">
        <f t="shared" ref="N169:AC177" si="86">IF(N157&gt;0,N146/N157,"")</f>
        <v>3.3333333333333335</v>
      </c>
      <c r="O169" s="28">
        <f t="shared" si="86"/>
        <v>3.3333333333333335</v>
      </c>
      <c r="P169" s="28">
        <f t="shared" si="86"/>
        <v>3.1923076923076925</v>
      </c>
      <c r="Q169" s="28">
        <f t="shared" si="86"/>
        <v>3.1851851851851851</v>
      </c>
      <c r="R169" s="28">
        <f t="shared" si="86"/>
        <v>3.7407407407407409</v>
      </c>
      <c r="S169" s="28">
        <f t="shared" si="86"/>
        <v>3.7407407407407409</v>
      </c>
      <c r="T169" s="28">
        <f t="shared" si="86"/>
        <v>3.8518518518518516</v>
      </c>
      <c r="U169" s="28">
        <f t="shared" si="86"/>
        <v>3.4814814814814814</v>
      </c>
      <c r="V169" s="28">
        <f t="shared" si="86"/>
        <v>3.3703703703703702</v>
      </c>
      <c r="W169" s="28">
        <f t="shared" si="86"/>
        <v>3.8518518518518516</v>
      </c>
      <c r="X169" s="28">
        <f t="shared" si="86"/>
        <v>3.7037037037037037</v>
      </c>
      <c r="Y169" s="28">
        <f t="shared" si="86"/>
        <v>3.8518518518518516</v>
      </c>
      <c r="Z169" s="28">
        <f t="shared" si="86"/>
        <v>3</v>
      </c>
      <c r="AA169" s="28">
        <f t="shared" si="86"/>
        <v>3.5185185185185186</v>
      </c>
      <c r="AB169" s="28">
        <f t="shared" si="86"/>
        <v>3.4814814814814814</v>
      </c>
      <c r="AC169" s="28">
        <f t="shared" si="86"/>
        <v>3.6538461538461537</v>
      </c>
    </row>
    <row r="170" spans="3:45">
      <c r="M170" s="16" t="s">
        <v>58</v>
      </c>
      <c r="N170" s="28" t="str">
        <f t="shared" si="86"/>
        <v/>
      </c>
      <c r="O170" s="28" t="str">
        <f t="shared" si="86"/>
        <v/>
      </c>
      <c r="P170" s="28" t="str">
        <f t="shared" si="86"/>
        <v/>
      </c>
      <c r="Q170" s="28" t="str">
        <f t="shared" si="86"/>
        <v/>
      </c>
      <c r="R170" s="28" t="str">
        <f t="shared" si="86"/>
        <v/>
      </c>
      <c r="S170" s="28" t="str">
        <f t="shared" si="86"/>
        <v/>
      </c>
      <c r="T170" s="28" t="str">
        <f t="shared" si="86"/>
        <v/>
      </c>
      <c r="U170" s="28" t="str">
        <f t="shared" si="86"/>
        <v/>
      </c>
      <c r="V170" s="28" t="str">
        <f t="shared" si="86"/>
        <v/>
      </c>
      <c r="W170" s="28" t="str">
        <f t="shared" si="86"/>
        <v/>
      </c>
      <c r="X170" s="28" t="str">
        <f t="shared" si="86"/>
        <v/>
      </c>
      <c r="Y170" s="28" t="str">
        <f t="shared" si="86"/>
        <v/>
      </c>
      <c r="Z170" s="28" t="str">
        <f t="shared" si="86"/>
        <v/>
      </c>
      <c r="AA170" s="28" t="str">
        <f t="shared" si="86"/>
        <v/>
      </c>
      <c r="AB170" s="28" t="str">
        <f t="shared" si="86"/>
        <v/>
      </c>
      <c r="AC170" s="28" t="str">
        <f t="shared" si="86"/>
        <v/>
      </c>
      <c r="AH170" s="21"/>
    </row>
    <row r="171" spans="3:45">
      <c r="M171" s="19" t="s">
        <v>59</v>
      </c>
      <c r="N171" s="28">
        <f t="shared" si="86"/>
        <v>4</v>
      </c>
      <c r="O171" s="28">
        <f t="shared" si="86"/>
        <v>4</v>
      </c>
      <c r="P171" s="28">
        <f t="shared" si="86"/>
        <v>4</v>
      </c>
      <c r="Q171" s="28">
        <f t="shared" si="86"/>
        <v>4</v>
      </c>
      <c r="R171" s="28">
        <f t="shared" si="86"/>
        <v>4</v>
      </c>
      <c r="S171" s="28">
        <f t="shared" si="86"/>
        <v>4</v>
      </c>
      <c r="T171" s="28">
        <f t="shared" si="86"/>
        <v>4</v>
      </c>
      <c r="U171" s="28">
        <f t="shared" si="86"/>
        <v>4</v>
      </c>
      <c r="V171" s="28">
        <f t="shared" si="86"/>
        <v>5</v>
      </c>
      <c r="W171" s="28">
        <f t="shared" si="86"/>
        <v>5</v>
      </c>
      <c r="X171" s="28">
        <f t="shared" si="86"/>
        <v>5</v>
      </c>
      <c r="Y171" s="28">
        <f t="shared" si="86"/>
        <v>5</v>
      </c>
      <c r="Z171" s="28">
        <f t="shared" si="86"/>
        <v>2</v>
      </c>
      <c r="AA171" s="28">
        <f t="shared" si="86"/>
        <v>2</v>
      </c>
      <c r="AB171" s="28">
        <f t="shared" si="86"/>
        <v>2</v>
      </c>
      <c r="AC171" s="28">
        <f t="shared" si="86"/>
        <v>2</v>
      </c>
    </row>
    <row r="172" spans="3:45">
      <c r="M172" s="19" t="s">
        <v>42</v>
      </c>
      <c r="N172" s="28" t="str">
        <f t="shared" si="86"/>
        <v/>
      </c>
      <c r="O172" s="28" t="str">
        <f t="shared" si="86"/>
        <v/>
      </c>
      <c r="P172" s="28" t="str">
        <f t="shared" si="86"/>
        <v/>
      </c>
      <c r="Q172" s="28" t="str">
        <f t="shared" si="86"/>
        <v/>
      </c>
      <c r="R172" s="28" t="str">
        <f t="shared" si="86"/>
        <v/>
      </c>
      <c r="S172" s="28" t="str">
        <f t="shared" si="86"/>
        <v/>
      </c>
      <c r="T172" s="28" t="str">
        <f t="shared" si="86"/>
        <v/>
      </c>
      <c r="U172" s="28" t="str">
        <f t="shared" si="86"/>
        <v/>
      </c>
      <c r="V172" s="28" t="str">
        <f t="shared" si="86"/>
        <v/>
      </c>
      <c r="W172" s="28" t="str">
        <f t="shared" si="86"/>
        <v/>
      </c>
      <c r="X172" s="28" t="str">
        <f t="shared" si="86"/>
        <v/>
      </c>
      <c r="Y172" s="28" t="str">
        <f t="shared" si="86"/>
        <v/>
      </c>
      <c r="Z172" s="28" t="str">
        <f t="shared" si="86"/>
        <v/>
      </c>
      <c r="AA172" s="28" t="str">
        <f t="shared" si="86"/>
        <v/>
      </c>
      <c r="AB172" s="28" t="str">
        <f t="shared" si="86"/>
        <v/>
      </c>
      <c r="AC172" s="28" t="str">
        <f t="shared" si="86"/>
        <v/>
      </c>
    </row>
    <row r="173" spans="3:45">
      <c r="M173" s="19" t="s">
        <v>60</v>
      </c>
      <c r="N173" s="28" t="str">
        <f t="shared" si="86"/>
        <v/>
      </c>
      <c r="O173" s="28" t="str">
        <f t="shared" si="86"/>
        <v/>
      </c>
      <c r="P173" s="28" t="str">
        <f t="shared" si="86"/>
        <v/>
      </c>
      <c r="Q173" s="28" t="str">
        <f t="shared" si="86"/>
        <v/>
      </c>
      <c r="R173" s="28" t="str">
        <f t="shared" si="86"/>
        <v/>
      </c>
      <c r="S173" s="28" t="str">
        <f t="shared" si="86"/>
        <v/>
      </c>
      <c r="T173" s="28" t="str">
        <f t="shared" si="86"/>
        <v/>
      </c>
      <c r="U173" s="28" t="str">
        <f t="shared" si="86"/>
        <v/>
      </c>
      <c r="V173" s="28" t="str">
        <f t="shared" si="86"/>
        <v/>
      </c>
      <c r="W173" s="28" t="str">
        <f t="shared" si="86"/>
        <v/>
      </c>
      <c r="X173" s="28" t="str">
        <f t="shared" si="86"/>
        <v/>
      </c>
      <c r="Y173" s="28" t="str">
        <f t="shared" si="86"/>
        <v/>
      </c>
      <c r="Z173" s="28" t="str">
        <f t="shared" si="86"/>
        <v/>
      </c>
      <c r="AA173" s="28" t="str">
        <f t="shared" si="86"/>
        <v/>
      </c>
      <c r="AB173" s="28" t="str">
        <f t="shared" si="86"/>
        <v/>
      </c>
      <c r="AC173" s="28" t="str">
        <f t="shared" si="86"/>
        <v/>
      </c>
    </row>
    <row r="174" spans="3:45">
      <c r="M174" s="19" t="s">
        <v>61</v>
      </c>
      <c r="N174" s="28" t="str">
        <f t="shared" si="86"/>
        <v/>
      </c>
      <c r="O174" s="28" t="str">
        <f t="shared" si="86"/>
        <v/>
      </c>
      <c r="P174" s="28" t="str">
        <f t="shared" si="86"/>
        <v/>
      </c>
      <c r="Q174" s="28" t="str">
        <f t="shared" si="86"/>
        <v/>
      </c>
      <c r="R174" s="28" t="str">
        <f t="shared" si="86"/>
        <v/>
      </c>
      <c r="S174" s="28" t="str">
        <f t="shared" si="86"/>
        <v/>
      </c>
      <c r="T174" s="28" t="str">
        <f t="shared" si="86"/>
        <v/>
      </c>
      <c r="U174" s="28" t="str">
        <f t="shared" si="86"/>
        <v/>
      </c>
      <c r="V174" s="28" t="str">
        <f t="shared" si="86"/>
        <v/>
      </c>
      <c r="W174" s="28" t="str">
        <f t="shared" si="86"/>
        <v/>
      </c>
      <c r="X174" s="28" t="str">
        <f t="shared" si="86"/>
        <v/>
      </c>
      <c r="Y174" s="28" t="str">
        <f t="shared" si="86"/>
        <v/>
      </c>
      <c r="Z174" s="28" t="str">
        <f t="shared" si="86"/>
        <v/>
      </c>
      <c r="AA174" s="28" t="str">
        <f t="shared" si="86"/>
        <v/>
      </c>
      <c r="AB174" s="28" t="str">
        <f t="shared" si="86"/>
        <v/>
      </c>
      <c r="AC174" s="28" t="str">
        <f t="shared" si="86"/>
        <v/>
      </c>
    </row>
    <row r="175" spans="3:45">
      <c r="M175" s="19" t="s">
        <v>51</v>
      </c>
      <c r="N175" s="28" t="str">
        <f t="shared" si="86"/>
        <v/>
      </c>
      <c r="O175" s="28" t="str">
        <f t="shared" si="86"/>
        <v/>
      </c>
      <c r="P175" s="28" t="str">
        <f t="shared" si="86"/>
        <v/>
      </c>
      <c r="Q175" s="28" t="str">
        <f t="shared" si="86"/>
        <v/>
      </c>
      <c r="R175" s="28" t="str">
        <f t="shared" si="86"/>
        <v/>
      </c>
      <c r="S175" s="28" t="str">
        <f t="shared" si="86"/>
        <v/>
      </c>
      <c r="T175" s="28" t="str">
        <f t="shared" si="86"/>
        <v/>
      </c>
      <c r="U175" s="28" t="str">
        <f t="shared" si="86"/>
        <v/>
      </c>
      <c r="V175" s="28" t="str">
        <f t="shared" si="86"/>
        <v/>
      </c>
      <c r="W175" s="28" t="str">
        <f t="shared" si="86"/>
        <v/>
      </c>
      <c r="X175" s="28" t="str">
        <f t="shared" si="86"/>
        <v/>
      </c>
      <c r="Y175" s="28" t="str">
        <f t="shared" si="86"/>
        <v/>
      </c>
      <c r="Z175" s="28" t="str">
        <f t="shared" si="86"/>
        <v/>
      </c>
      <c r="AA175" s="28" t="str">
        <f t="shared" si="86"/>
        <v/>
      </c>
      <c r="AB175" s="28" t="str">
        <f t="shared" si="86"/>
        <v/>
      </c>
      <c r="AC175" s="28" t="str">
        <f t="shared" si="86"/>
        <v/>
      </c>
    </row>
    <row r="176" spans="3:45">
      <c r="M176" s="16" t="s">
        <v>34</v>
      </c>
      <c r="N176" s="28">
        <f>IF(N164&gt;0,N153/N164,"")</f>
        <v>3.4285714285714284</v>
      </c>
      <c r="O176" s="28">
        <f t="shared" si="86"/>
        <v>3.5714285714285716</v>
      </c>
      <c r="P176" s="28">
        <f t="shared" si="86"/>
        <v>3.5714285714285716</v>
      </c>
      <c r="Q176" s="28">
        <f t="shared" si="86"/>
        <v>3.1428571428571428</v>
      </c>
      <c r="R176" s="28">
        <f t="shared" si="86"/>
        <v>4</v>
      </c>
      <c r="S176" s="28">
        <f t="shared" si="86"/>
        <v>4</v>
      </c>
      <c r="T176" s="28">
        <f t="shared" si="86"/>
        <v>3.8571428571428572</v>
      </c>
      <c r="U176" s="28">
        <f t="shared" si="86"/>
        <v>3.4285714285714284</v>
      </c>
      <c r="V176" s="28">
        <f t="shared" si="86"/>
        <v>3.5714285714285716</v>
      </c>
      <c r="W176" s="28">
        <f t="shared" si="86"/>
        <v>3.5714285714285716</v>
      </c>
      <c r="X176" s="28">
        <f t="shared" si="86"/>
        <v>3.4285714285714284</v>
      </c>
      <c r="Y176" s="28">
        <f t="shared" si="86"/>
        <v>3.4285714285714284</v>
      </c>
      <c r="Z176" s="28">
        <f t="shared" si="86"/>
        <v>3.2857142857142856</v>
      </c>
      <c r="AA176" s="28">
        <f t="shared" si="86"/>
        <v>3.7142857142857144</v>
      </c>
      <c r="AB176" s="28">
        <f t="shared" si="86"/>
        <v>3.2857142857142856</v>
      </c>
      <c r="AC176" s="28">
        <f t="shared" si="86"/>
        <v>3.5714285714285716</v>
      </c>
    </row>
    <row r="177" spans="13:29">
      <c r="M177" s="16" t="s">
        <v>36</v>
      </c>
      <c r="N177" s="28">
        <f t="shared" si="86"/>
        <v>3.5</v>
      </c>
      <c r="O177" s="28">
        <f t="shared" si="86"/>
        <v>3.5</v>
      </c>
      <c r="P177" s="28">
        <f t="shared" si="86"/>
        <v>4</v>
      </c>
      <c r="Q177" s="28">
        <f t="shared" si="86"/>
        <v>3.5</v>
      </c>
      <c r="R177" s="28">
        <f t="shared" si="86"/>
        <v>4.5</v>
      </c>
      <c r="S177" s="28">
        <f t="shared" si="86"/>
        <v>4.5</v>
      </c>
      <c r="T177" s="28">
        <f t="shared" si="86"/>
        <v>3.5</v>
      </c>
      <c r="U177" s="28">
        <f t="shared" si="86"/>
        <v>3.5</v>
      </c>
      <c r="V177" s="28">
        <f t="shared" si="86"/>
        <v>2.5</v>
      </c>
      <c r="W177" s="28">
        <f t="shared" si="86"/>
        <v>3.5</v>
      </c>
      <c r="X177" s="28">
        <f t="shared" si="86"/>
        <v>3</v>
      </c>
      <c r="Y177" s="28">
        <f t="shared" si="86"/>
        <v>3</v>
      </c>
      <c r="Z177" s="28">
        <f t="shared" si="86"/>
        <v>3</v>
      </c>
      <c r="AA177" s="28">
        <f t="shared" si="86"/>
        <v>2.5</v>
      </c>
      <c r="AB177" s="28">
        <f t="shared" si="86"/>
        <v>3</v>
      </c>
      <c r="AC177" s="28">
        <f t="shared" si="86"/>
        <v>3</v>
      </c>
    </row>
  </sheetData>
  <pageMargins left="0.7" right="0.7" top="0.75" bottom="0.75" header="0.3" footer="0.3"/>
  <pageSetup paperSize="5" scale="2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172"/>
  <sheetViews>
    <sheetView topLeftCell="A94" zoomScale="60" zoomScaleNormal="60" workbookViewId="0">
      <pane ySplit="2" topLeftCell="A140" activePane="bottomLeft" state="frozen"/>
      <selection activeCell="A94" sqref="A94"/>
      <selection pane="bottomLeft" activeCell="N140" sqref="N140"/>
    </sheetView>
  </sheetViews>
  <sheetFormatPr defaultRowHeight="14.4"/>
  <cols>
    <col min="2" max="2" width="11.44140625" style="4" customWidth="1"/>
    <col min="3" max="3" width="10.33203125" style="4" customWidth="1"/>
    <col min="4" max="4" width="10" style="4" customWidth="1"/>
    <col min="5" max="5" width="10.33203125" style="4" bestFit="1" customWidth="1"/>
    <col min="6" max="6" width="11.5546875" style="4" customWidth="1"/>
    <col min="7" max="7" width="12.109375" style="4" customWidth="1"/>
    <col min="8" max="9" width="10.109375" style="4" customWidth="1"/>
    <col min="10" max="11" width="9.109375" style="4"/>
    <col min="12" max="12" width="8.6640625" style="4" customWidth="1"/>
    <col min="13" max="13" width="11.33203125" style="4" customWidth="1"/>
    <col min="14" max="15" width="9.5546875" style="4" customWidth="1"/>
    <col min="16" max="16" width="8" style="4" customWidth="1"/>
    <col min="17" max="17" width="10" style="4" customWidth="1"/>
    <col min="18" max="19" width="9.109375" style="4"/>
    <col min="20" max="20" width="10.33203125" style="4" customWidth="1"/>
    <col min="21" max="25" width="9.109375" style="4"/>
    <col min="26" max="26" width="12.6640625" style="4" customWidth="1"/>
    <col min="27" max="27" width="9.109375" style="4"/>
    <col min="28" max="28" width="10.44140625" style="4" customWidth="1"/>
    <col min="29" max="29" width="9.109375" style="4"/>
    <col min="30" max="30" width="9.88671875" bestFit="1" customWidth="1"/>
    <col min="31" max="31" width="10.88671875" customWidth="1"/>
    <col min="32" max="32" width="10.33203125" bestFit="1" customWidth="1"/>
  </cols>
  <sheetData>
    <row r="2" spans="1:29" ht="15.6">
      <c r="A2" s="25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29">
      <c r="A4" s="7" t="s">
        <v>24</v>
      </c>
    </row>
    <row r="5" spans="1:29" ht="77.25" customHeight="1">
      <c r="A5" s="2"/>
      <c r="B5" s="3" t="s">
        <v>11</v>
      </c>
      <c r="C5" s="3" t="s">
        <v>46</v>
      </c>
      <c r="D5" s="3" t="s">
        <v>47</v>
      </c>
      <c r="E5" s="3" t="s">
        <v>12</v>
      </c>
      <c r="F5" s="3" t="s">
        <v>48</v>
      </c>
      <c r="G5" s="3" t="s">
        <v>49</v>
      </c>
      <c r="H5" s="3" t="s">
        <v>50</v>
      </c>
      <c r="I5" s="3" t="s">
        <v>13</v>
      </c>
      <c r="J5" s="3" t="s">
        <v>14</v>
      </c>
      <c r="K5" s="3" t="s">
        <v>15</v>
      </c>
      <c r="L5" s="3" t="s">
        <v>5</v>
      </c>
      <c r="M5" s="3" t="s">
        <v>0</v>
      </c>
      <c r="N5" s="3" t="s">
        <v>6</v>
      </c>
      <c r="O5" s="3" t="s">
        <v>7</v>
      </c>
      <c r="P5" s="3" t="s">
        <v>8</v>
      </c>
      <c r="Q5" s="3" t="s">
        <v>9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17</v>
      </c>
      <c r="W5" s="3" t="s">
        <v>18</v>
      </c>
      <c r="X5" s="3" t="s">
        <v>19</v>
      </c>
      <c r="Y5" s="3" t="s">
        <v>20</v>
      </c>
      <c r="Z5" s="3" t="s">
        <v>21</v>
      </c>
      <c r="AA5" s="3" t="s">
        <v>22</v>
      </c>
      <c r="AB5" s="3" t="s">
        <v>23</v>
      </c>
      <c r="AC5" s="3" t="s">
        <v>10</v>
      </c>
    </row>
    <row r="6" spans="1:29">
      <c r="A6" s="5">
        <v>1</v>
      </c>
      <c r="B6" s="5" t="s">
        <v>16</v>
      </c>
      <c r="C6" s="5"/>
      <c r="D6" s="5"/>
      <c r="E6" s="5"/>
      <c r="F6" s="5"/>
      <c r="G6" s="5"/>
      <c r="H6" s="5"/>
      <c r="I6" s="5"/>
      <c r="J6" s="5"/>
      <c r="K6" s="5"/>
      <c r="L6" s="6" t="s">
        <v>232</v>
      </c>
      <c r="M6" s="5">
        <v>2</v>
      </c>
      <c r="N6" s="5">
        <v>2</v>
      </c>
      <c r="O6" s="5">
        <v>1</v>
      </c>
      <c r="P6" s="5">
        <v>2</v>
      </c>
      <c r="Q6" s="5">
        <v>3</v>
      </c>
      <c r="R6" s="5">
        <v>3</v>
      </c>
      <c r="S6" s="5">
        <v>3</v>
      </c>
      <c r="T6" s="5">
        <v>2</v>
      </c>
      <c r="U6" s="5">
        <v>3</v>
      </c>
      <c r="V6" s="5">
        <v>2</v>
      </c>
      <c r="W6" s="5">
        <v>2</v>
      </c>
      <c r="X6" s="5">
        <v>2</v>
      </c>
      <c r="Y6" s="5">
        <v>2</v>
      </c>
      <c r="Z6" s="5">
        <v>3</v>
      </c>
      <c r="AA6" s="5">
        <v>3</v>
      </c>
      <c r="AB6" s="5">
        <v>3</v>
      </c>
    </row>
    <row r="7" spans="1:29">
      <c r="A7" s="5">
        <v>2</v>
      </c>
      <c r="B7" s="5"/>
      <c r="C7" s="5"/>
      <c r="D7" s="5"/>
      <c r="E7" s="5"/>
      <c r="F7" s="5"/>
      <c r="G7" s="5"/>
      <c r="H7" s="5"/>
      <c r="I7" s="5" t="s">
        <v>16</v>
      </c>
      <c r="J7" s="5"/>
      <c r="K7" s="5" t="s">
        <v>233</v>
      </c>
      <c r="L7" s="6" t="s">
        <v>234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2</v>
      </c>
      <c r="V7" s="5">
        <v>1</v>
      </c>
      <c r="W7" s="5">
        <v>2</v>
      </c>
      <c r="X7" s="5">
        <v>2</v>
      </c>
      <c r="Y7" s="5">
        <v>1</v>
      </c>
      <c r="Z7" s="5">
        <v>1</v>
      </c>
      <c r="AA7" s="5">
        <v>1</v>
      </c>
      <c r="AB7" s="5">
        <v>1</v>
      </c>
    </row>
    <row r="8" spans="1:29">
      <c r="A8" s="5">
        <v>3</v>
      </c>
      <c r="B8" s="5"/>
      <c r="C8" s="5"/>
      <c r="D8" s="5"/>
      <c r="E8" s="5"/>
      <c r="F8" s="5"/>
      <c r="G8" s="5"/>
      <c r="H8" s="5" t="s">
        <v>16</v>
      </c>
      <c r="I8" s="5"/>
      <c r="J8" s="5"/>
      <c r="K8" s="5" t="s">
        <v>233</v>
      </c>
      <c r="L8" s="6">
        <v>0</v>
      </c>
      <c r="M8" s="5">
        <v>4</v>
      </c>
      <c r="N8" s="5">
        <v>4</v>
      </c>
      <c r="O8" s="5">
        <v>3</v>
      </c>
      <c r="P8" s="5">
        <v>3</v>
      </c>
      <c r="Q8" s="5">
        <v>1</v>
      </c>
      <c r="R8" s="5">
        <v>3</v>
      </c>
      <c r="S8" s="5">
        <v>3</v>
      </c>
      <c r="T8" s="5">
        <v>3</v>
      </c>
      <c r="U8" s="5">
        <v>2</v>
      </c>
      <c r="V8" s="5">
        <v>2</v>
      </c>
      <c r="W8" s="5">
        <v>2</v>
      </c>
      <c r="X8" s="5">
        <v>2</v>
      </c>
      <c r="Y8" s="5">
        <v>2</v>
      </c>
      <c r="Z8" s="5">
        <v>2</v>
      </c>
      <c r="AA8" s="5">
        <v>2</v>
      </c>
      <c r="AB8" s="5">
        <v>3</v>
      </c>
    </row>
    <row r="9" spans="1:29">
      <c r="A9" s="5">
        <v>4</v>
      </c>
      <c r="B9" s="5"/>
      <c r="C9" s="5"/>
      <c r="D9" s="5"/>
      <c r="E9" s="5"/>
      <c r="F9" s="5"/>
      <c r="G9" s="5"/>
      <c r="H9" s="5"/>
      <c r="I9" s="5"/>
      <c r="J9" s="5" t="s">
        <v>16</v>
      </c>
      <c r="K9" s="5" t="s">
        <v>233</v>
      </c>
      <c r="L9" s="6" t="s">
        <v>235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5</v>
      </c>
    </row>
    <row r="10" spans="1:29">
      <c r="A10" s="5">
        <v>5</v>
      </c>
      <c r="B10" s="5"/>
      <c r="C10" s="5"/>
      <c r="D10" s="5"/>
      <c r="E10" s="5"/>
      <c r="F10" s="5"/>
      <c r="G10" s="5"/>
      <c r="H10" s="5"/>
      <c r="I10" s="5"/>
      <c r="J10" s="5" t="s">
        <v>16</v>
      </c>
      <c r="K10" s="5"/>
      <c r="L10" s="6" t="s">
        <v>236</v>
      </c>
      <c r="M10" s="5">
        <v>1</v>
      </c>
      <c r="N10" s="5"/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</row>
    <row r="11" spans="1:29">
      <c r="A11" s="5">
        <v>6</v>
      </c>
      <c r="B11" s="5" t="s">
        <v>16</v>
      </c>
      <c r="C11" s="5"/>
      <c r="D11" s="5"/>
      <c r="E11" s="5"/>
      <c r="F11" s="5"/>
      <c r="G11" s="5"/>
      <c r="H11" s="5"/>
      <c r="I11" s="5"/>
      <c r="J11" s="5"/>
      <c r="K11" s="5"/>
      <c r="L11" s="6">
        <v>0</v>
      </c>
      <c r="M11" s="5">
        <v>1</v>
      </c>
      <c r="N11" s="5">
        <v>1</v>
      </c>
      <c r="O11" s="5">
        <v>1</v>
      </c>
      <c r="P11" s="5">
        <v>1</v>
      </c>
      <c r="Q11" s="5">
        <v>3</v>
      </c>
      <c r="R11" s="5">
        <v>3</v>
      </c>
      <c r="S11" s="5">
        <v>3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2</v>
      </c>
      <c r="AA11" s="5">
        <v>1</v>
      </c>
      <c r="AB11" s="5">
        <v>2</v>
      </c>
    </row>
    <row r="12" spans="1:29">
      <c r="A12" s="5">
        <v>7</v>
      </c>
      <c r="B12" s="5"/>
      <c r="C12" s="5"/>
      <c r="D12" s="5"/>
      <c r="E12" s="5"/>
      <c r="F12" s="5"/>
      <c r="G12" s="5"/>
      <c r="H12" s="5"/>
      <c r="I12" s="5"/>
      <c r="J12" s="5" t="s">
        <v>16</v>
      </c>
      <c r="K12" s="5" t="s">
        <v>237</v>
      </c>
      <c r="L12" s="6" t="s">
        <v>238</v>
      </c>
      <c r="M12" s="5">
        <v>5</v>
      </c>
      <c r="N12" s="5">
        <v>5</v>
      </c>
      <c r="O12" s="5">
        <v>5</v>
      </c>
      <c r="P12" s="5">
        <v>5</v>
      </c>
      <c r="Q12" s="5">
        <v>5</v>
      </c>
      <c r="R12" s="5">
        <v>1</v>
      </c>
      <c r="S12" s="5">
        <v>5</v>
      </c>
      <c r="T12" s="5">
        <v>5</v>
      </c>
      <c r="U12" s="5">
        <v>2</v>
      </c>
      <c r="V12" s="5">
        <v>5</v>
      </c>
      <c r="W12" s="5">
        <v>5</v>
      </c>
      <c r="X12" s="5">
        <v>5</v>
      </c>
      <c r="Y12" s="5">
        <v>2</v>
      </c>
      <c r="Z12" s="5">
        <v>5</v>
      </c>
      <c r="AA12" s="5">
        <v>5</v>
      </c>
      <c r="AB12" s="5">
        <v>5</v>
      </c>
    </row>
    <row r="13" spans="1:29">
      <c r="A13" s="5">
        <v>8</v>
      </c>
      <c r="B13" s="5"/>
      <c r="C13" s="5"/>
      <c r="D13" s="5"/>
      <c r="E13" s="5"/>
      <c r="F13" s="5"/>
      <c r="G13" s="5"/>
      <c r="H13" s="5"/>
      <c r="I13" s="5" t="s">
        <v>16</v>
      </c>
      <c r="J13" s="5"/>
      <c r="K13" s="5"/>
      <c r="L13" s="6" t="s">
        <v>239</v>
      </c>
      <c r="M13" s="5">
        <v>3</v>
      </c>
      <c r="N13" s="5">
        <v>2</v>
      </c>
      <c r="O13" s="5">
        <v>2</v>
      </c>
      <c r="P13" s="5">
        <v>2</v>
      </c>
      <c r="Q13" s="5">
        <v>2</v>
      </c>
      <c r="R13" s="5">
        <v>2</v>
      </c>
      <c r="S13" s="5">
        <v>2</v>
      </c>
      <c r="T13" s="5">
        <v>2</v>
      </c>
      <c r="U13" s="5">
        <v>2</v>
      </c>
      <c r="V13" s="5">
        <v>2</v>
      </c>
      <c r="W13" s="5">
        <v>2</v>
      </c>
      <c r="X13" s="5">
        <v>2</v>
      </c>
      <c r="Y13" s="5">
        <v>4</v>
      </c>
      <c r="Z13" s="5">
        <v>4</v>
      </c>
      <c r="AA13" s="5">
        <v>4</v>
      </c>
      <c r="AB13" s="5">
        <v>4</v>
      </c>
    </row>
    <row r="14" spans="1:29">
      <c r="A14" s="5">
        <v>9</v>
      </c>
      <c r="B14" s="5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6" t="s">
        <v>240</v>
      </c>
      <c r="M14" s="5">
        <v>3</v>
      </c>
      <c r="N14" s="5">
        <v>2</v>
      </c>
      <c r="O14" s="5">
        <v>3</v>
      </c>
      <c r="P14" s="5">
        <v>3</v>
      </c>
      <c r="Q14" s="5">
        <v>3</v>
      </c>
      <c r="R14" s="5">
        <v>2</v>
      </c>
      <c r="S14" s="5">
        <v>3</v>
      </c>
      <c r="T14" s="5">
        <v>2</v>
      </c>
      <c r="U14" s="5">
        <v>3</v>
      </c>
      <c r="V14" s="5">
        <v>3</v>
      </c>
      <c r="W14" s="5">
        <v>3</v>
      </c>
      <c r="X14" s="5">
        <v>3</v>
      </c>
      <c r="Y14" s="5">
        <v>3</v>
      </c>
      <c r="Z14" s="5">
        <v>3</v>
      </c>
      <c r="AA14" s="5">
        <v>3</v>
      </c>
      <c r="AB14" s="5">
        <v>3</v>
      </c>
    </row>
    <row r="15" spans="1:29">
      <c r="A15" s="5">
        <v>10</v>
      </c>
      <c r="B15" s="5"/>
      <c r="C15" s="5"/>
      <c r="D15" s="5"/>
      <c r="E15" s="5"/>
      <c r="F15" s="5"/>
      <c r="G15" s="5"/>
      <c r="H15" s="5"/>
      <c r="I15" s="5"/>
      <c r="J15" s="5" t="s">
        <v>16</v>
      </c>
      <c r="K15" s="5" t="s">
        <v>233</v>
      </c>
      <c r="L15" s="6">
        <v>0</v>
      </c>
      <c r="M15" s="5">
        <v>3</v>
      </c>
      <c r="N15" s="5">
        <v>2</v>
      </c>
      <c r="O15" s="5">
        <v>3</v>
      </c>
      <c r="P15" s="5">
        <v>2</v>
      </c>
      <c r="Q15" s="5">
        <v>3</v>
      </c>
      <c r="R15" s="5">
        <v>4</v>
      </c>
      <c r="S15" s="5">
        <v>4</v>
      </c>
      <c r="T15" s="5"/>
      <c r="U15" s="5"/>
      <c r="V15" s="5"/>
      <c r="W15" s="5"/>
      <c r="X15" s="5"/>
      <c r="Y15" s="5"/>
      <c r="Z15" s="5"/>
      <c r="AA15" s="5"/>
      <c r="AB15" s="5"/>
    </row>
    <row r="16" spans="1:29">
      <c r="A16" s="5">
        <v>11</v>
      </c>
      <c r="B16" s="5"/>
      <c r="C16" s="5"/>
      <c r="D16" s="5"/>
      <c r="E16" s="5"/>
      <c r="F16" s="5"/>
      <c r="G16" s="5"/>
      <c r="H16" s="5" t="s">
        <v>16</v>
      </c>
      <c r="I16" s="5" t="s">
        <v>45</v>
      </c>
      <c r="J16" s="5"/>
      <c r="K16" s="5"/>
      <c r="L16" s="6" t="s">
        <v>242</v>
      </c>
      <c r="M16" s="5">
        <v>5</v>
      </c>
      <c r="N16" s="5">
        <v>4</v>
      </c>
      <c r="O16" s="5">
        <v>4</v>
      </c>
      <c r="P16" s="5">
        <v>3</v>
      </c>
      <c r="Q16" s="5">
        <v>3</v>
      </c>
      <c r="R16" s="5">
        <v>3</v>
      </c>
      <c r="S16" s="5">
        <v>3</v>
      </c>
      <c r="T16" s="5">
        <v>3</v>
      </c>
      <c r="U16" s="5">
        <v>2</v>
      </c>
      <c r="V16" s="5">
        <v>2</v>
      </c>
      <c r="W16" s="5">
        <v>5</v>
      </c>
      <c r="X16" s="5">
        <v>5</v>
      </c>
      <c r="Y16" s="5">
        <v>5</v>
      </c>
      <c r="Z16" s="5">
        <v>4</v>
      </c>
      <c r="AA16" s="5">
        <v>5</v>
      </c>
      <c r="AB16" s="5">
        <v>5</v>
      </c>
    </row>
    <row r="17" spans="1:30">
      <c r="A17" s="5">
        <v>12</v>
      </c>
      <c r="B17" s="5"/>
      <c r="C17" s="5"/>
      <c r="D17" s="5"/>
      <c r="E17" s="5"/>
      <c r="F17" s="5"/>
      <c r="G17" s="5" t="s">
        <v>16</v>
      </c>
      <c r="H17" s="5"/>
      <c r="I17" s="5"/>
      <c r="J17" s="5"/>
      <c r="K17" s="5"/>
      <c r="L17" s="6" t="s">
        <v>243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2</v>
      </c>
      <c r="X17" s="5"/>
      <c r="Y17" s="5">
        <v>1</v>
      </c>
      <c r="Z17" s="5">
        <v>1</v>
      </c>
      <c r="AA17" s="5">
        <v>1</v>
      </c>
      <c r="AB17" s="5">
        <v>2</v>
      </c>
    </row>
    <row r="18" spans="1:30">
      <c r="A18" s="5">
        <v>13</v>
      </c>
      <c r="B18" s="5"/>
      <c r="C18" s="5"/>
      <c r="D18" s="5"/>
      <c r="E18" s="5"/>
      <c r="F18" s="5"/>
      <c r="G18" s="5"/>
      <c r="H18" s="5"/>
      <c r="I18" s="5" t="s">
        <v>16</v>
      </c>
      <c r="J18" s="5"/>
      <c r="K18" s="5"/>
      <c r="L18" s="6" t="s">
        <v>244</v>
      </c>
      <c r="M18" s="5">
        <v>3</v>
      </c>
      <c r="N18" s="5">
        <v>5</v>
      </c>
      <c r="O18" s="5">
        <v>2</v>
      </c>
      <c r="P18" s="5">
        <v>2</v>
      </c>
      <c r="Q18" s="5">
        <v>3</v>
      </c>
      <c r="R18" s="5">
        <v>3</v>
      </c>
      <c r="S18" s="5">
        <v>3</v>
      </c>
      <c r="T18" s="5">
        <v>3</v>
      </c>
      <c r="U18" s="5">
        <v>5</v>
      </c>
      <c r="V18" s="5">
        <v>5</v>
      </c>
      <c r="W18" s="5">
        <v>5</v>
      </c>
      <c r="X18" s="5">
        <v>5</v>
      </c>
      <c r="Y18" s="5">
        <v>4</v>
      </c>
      <c r="Z18" s="5">
        <v>4</v>
      </c>
      <c r="AA18" s="5">
        <v>4</v>
      </c>
      <c r="AB18" s="5">
        <v>5</v>
      </c>
    </row>
    <row r="19" spans="1:30">
      <c r="A19" s="5">
        <v>14</v>
      </c>
      <c r="B19" s="5"/>
      <c r="C19" s="5"/>
      <c r="D19" s="5"/>
      <c r="E19" s="5"/>
      <c r="F19" s="5"/>
      <c r="G19" s="5"/>
      <c r="H19" s="5"/>
      <c r="I19" s="5" t="s">
        <v>16</v>
      </c>
      <c r="J19" s="5"/>
      <c r="K19" s="5"/>
      <c r="L19" s="6" t="s">
        <v>245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</row>
    <row r="20" spans="1:30">
      <c r="A20" s="5">
        <v>15</v>
      </c>
      <c r="B20" s="5"/>
      <c r="C20" s="5"/>
      <c r="D20" s="5" t="s">
        <v>16</v>
      </c>
      <c r="E20" s="5"/>
      <c r="F20" s="5"/>
      <c r="G20" s="5"/>
      <c r="H20" s="5"/>
      <c r="I20" s="5"/>
      <c r="J20" s="5"/>
      <c r="K20" s="5"/>
      <c r="L20" s="6" t="s">
        <v>246</v>
      </c>
      <c r="M20" s="5">
        <v>2</v>
      </c>
      <c r="N20" s="5">
        <v>2</v>
      </c>
      <c r="O20" s="5">
        <v>2</v>
      </c>
      <c r="P20" s="5">
        <v>2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2</v>
      </c>
      <c r="Z20" s="5">
        <v>2</v>
      </c>
      <c r="AA20" s="5">
        <v>2</v>
      </c>
      <c r="AB20" s="5">
        <v>2</v>
      </c>
    </row>
    <row r="21" spans="1:30">
      <c r="A21" s="5">
        <v>16</v>
      </c>
      <c r="B21" s="5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6" t="s">
        <v>247</v>
      </c>
      <c r="M21" s="5">
        <v>4</v>
      </c>
      <c r="N21" s="5">
        <v>4</v>
      </c>
      <c r="O21" s="5">
        <v>3</v>
      </c>
      <c r="P21" s="5">
        <v>3</v>
      </c>
      <c r="Q21" s="5">
        <v>2</v>
      </c>
      <c r="R21" s="5">
        <v>1</v>
      </c>
      <c r="S21" s="5">
        <v>2</v>
      </c>
      <c r="T21" s="5">
        <v>2</v>
      </c>
      <c r="U21" s="5">
        <v>5</v>
      </c>
      <c r="V21" s="5">
        <v>5</v>
      </c>
      <c r="W21" s="5">
        <v>5</v>
      </c>
      <c r="X21" s="5">
        <v>5</v>
      </c>
      <c r="Y21" s="5">
        <v>4</v>
      </c>
      <c r="Z21" s="5">
        <v>4</v>
      </c>
      <c r="AA21" s="5">
        <v>4</v>
      </c>
      <c r="AB21" s="5">
        <v>4</v>
      </c>
    </row>
    <row r="22" spans="1:30">
      <c r="A22" s="5">
        <v>18</v>
      </c>
      <c r="B22" s="5"/>
      <c r="C22" s="5"/>
      <c r="D22" s="5"/>
      <c r="E22" s="5"/>
      <c r="F22" s="5"/>
      <c r="G22" s="5"/>
      <c r="H22" s="5"/>
      <c r="I22" s="5" t="s">
        <v>16</v>
      </c>
      <c r="J22" s="5"/>
      <c r="K22" s="5"/>
      <c r="L22" s="6" t="s">
        <v>248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D22" t="s">
        <v>470</v>
      </c>
    </row>
    <row r="23" spans="1:30">
      <c r="A23" s="5">
        <v>19</v>
      </c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5"/>
      <c r="L23" s="6" t="s">
        <v>249</v>
      </c>
      <c r="M23" s="5">
        <v>3</v>
      </c>
      <c r="N23" s="5">
        <v>3</v>
      </c>
      <c r="O23" s="5">
        <v>3</v>
      </c>
      <c r="P23" s="5">
        <v>1</v>
      </c>
      <c r="Q23" s="5">
        <v>4</v>
      </c>
      <c r="R23" s="5">
        <v>3</v>
      </c>
      <c r="S23" s="5">
        <v>4</v>
      </c>
      <c r="T23" s="5">
        <v>2</v>
      </c>
      <c r="U23" s="5">
        <v>3</v>
      </c>
      <c r="V23" s="5">
        <v>4</v>
      </c>
      <c r="W23" s="5">
        <v>3</v>
      </c>
      <c r="X23" s="5">
        <v>4</v>
      </c>
      <c r="Y23" s="5">
        <v>2</v>
      </c>
      <c r="Z23" s="5">
        <v>3</v>
      </c>
      <c r="AA23" s="5">
        <v>2</v>
      </c>
      <c r="AB23" s="5">
        <v>4</v>
      </c>
    </row>
    <row r="24" spans="1:30">
      <c r="A24" s="5">
        <v>20</v>
      </c>
      <c r="B24" s="5"/>
      <c r="C24" s="5"/>
      <c r="D24" s="5" t="s">
        <v>16</v>
      </c>
      <c r="E24" s="5"/>
      <c r="F24" s="5"/>
      <c r="G24" s="5"/>
      <c r="H24" s="5"/>
      <c r="I24" s="5"/>
      <c r="J24" s="5"/>
      <c r="K24" s="5"/>
      <c r="L24" s="6" t="s">
        <v>250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</row>
    <row r="25" spans="1:30">
      <c r="A25" s="5">
        <v>21</v>
      </c>
      <c r="B25" s="5" t="s">
        <v>16</v>
      </c>
      <c r="C25" s="5"/>
      <c r="D25" s="5"/>
      <c r="E25" s="5"/>
      <c r="F25" s="5"/>
      <c r="G25" s="5"/>
      <c r="H25" s="5"/>
      <c r="I25" s="5"/>
      <c r="J25" s="13"/>
      <c r="K25" s="11"/>
      <c r="L25" s="7" t="s">
        <v>251</v>
      </c>
      <c r="M25" s="12">
        <v>3</v>
      </c>
      <c r="N25" s="12">
        <v>3</v>
      </c>
      <c r="O25" s="12">
        <v>3</v>
      </c>
      <c r="P25" s="12">
        <v>3</v>
      </c>
      <c r="Q25" s="12">
        <v>4</v>
      </c>
      <c r="R25" s="12">
        <v>5</v>
      </c>
      <c r="S25" s="12">
        <v>5</v>
      </c>
      <c r="T25" s="12">
        <v>4</v>
      </c>
      <c r="U25" s="12">
        <v>4</v>
      </c>
      <c r="V25" s="12">
        <v>4</v>
      </c>
      <c r="W25" s="12">
        <v>4</v>
      </c>
      <c r="X25" s="12">
        <v>5</v>
      </c>
      <c r="Y25" s="12">
        <v>5</v>
      </c>
      <c r="Z25" s="12">
        <v>5</v>
      </c>
      <c r="AA25" s="12">
        <v>5</v>
      </c>
      <c r="AB25" s="12">
        <v>5</v>
      </c>
    </row>
    <row r="26" spans="1:30">
      <c r="A26" s="5">
        <v>22</v>
      </c>
      <c r="B26" s="5" t="s">
        <v>16</v>
      </c>
      <c r="C26" s="5"/>
      <c r="D26" s="5"/>
      <c r="E26" s="5"/>
      <c r="F26" s="5"/>
      <c r="G26" s="5"/>
      <c r="H26" s="5"/>
      <c r="I26" s="5"/>
      <c r="J26" s="13"/>
      <c r="K26" s="11"/>
      <c r="L26" s="7" t="s">
        <v>252</v>
      </c>
      <c r="M26" s="12">
        <v>2</v>
      </c>
      <c r="N26" s="12">
        <v>2</v>
      </c>
      <c r="O26" s="12">
        <v>2</v>
      </c>
      <c r="P26" s="12">
        <v>1</v>
      </c>
      <c r="Q26" s="12">
        <v>4</v>
      </c>
      <c r="R26" s="12">
        <v>4</v>
      </c>
      <c r="S26" s="12">
        <v>4</v>
      </c>
      <c r="T26" s="12">
        <v>3</v>
      </c>
      <c r="U26" s="12">
        <v>2</v>
      </c>
      <c r="V26" s="12">
        <v>4</v>
      </c>
      <c r="W26" s="12">
        <v>3</v>
      </c>
      <c r="X26" s="12">
        <v>3</v>
      </c>
      <c r="Y26" s="12">
        <v>2</v>
      </c>
      <c r="Z26" s="12">
        <v>4</v>
      </c>
      <c r="AA26" s="12">
        <v>3</v>
      </c>
      <c r="AB26" s="12">
        <v>2</v>
      </c>
    </row>
    <row r="27" spans="1:30">
      <c r="A27" s="5">
        <v>23</v>
      </c>
      <c r="B27" s="5" t="s">
        <v>16</v>
      </c>
      <c r="C27" s="5"/>
      <c r="D27" s="5"/>
      <c r="E27" s="5"/>
      <c r="F27" s="5"/>
      <c r="G27" s="5"/>
      <c r="H27" s="5"/>
      <c r="I27" s="5"/>
      <c r="J27" s="13"/>
      <c r="K27" s="11"/>
      <c r="L27" s="7" t="s">
        <v>253</v>
      </c>
      <c r="M27" s="12">
        <v>3</v>
      </c>
      <c r="N27" s="12">
        <v>3</v>
      </c>
      <c r="O27" s="12">
        <v>3</v>
      </c>
      <c r="P27" s="12">
        <v>2</v>
      </c>
      <c r="Q27" s="12">
        <v>2</v>
      </c>
      <c r="R27" s="12">
        <v>2</v>
      </c>
      <c r="S27" s="12">
        <v>2</v>
      </c>
      <c r="T27" s="12">
        <v>2</v>
      </c>
      <c r="U27" s="12">
        <v>3</v>
      </c>
      <c r="V27" s="12">
        <v>3</v>
      </c>
      <c r="W27" s="12">
        <v>3</v>
      </c>
      <c r="X27" s="12">
        <v>3</v>
      </c>
      <c r="Y27" s="12">
        <v>2</v>
      </c>
      <c r="Z27" s="12">
        <v>2</v>
      </c>
      <c r="AA27" s="12">
        <v>2</v>
      </c>
      <c r="AB27" s="12">
        <v>4</v>
      </c>
    </row>
    <row r="28" spans="1:30">
      <c r="A28" s="5">
        <v>24</v>
      </c>
      <c r="B28" s="5" t="s">
        <v>16</v>
      </c>
      <c r="C28" s="5"/>
      <c r="D28" s="5"/>
      <c r="E28" s="5"/>
      <c r="F28" s="5"/>
      <c r="G28" s="5"/>
      <c r="H28" s="5"/>
      <c r="I28" s="5"/>
      <c r="J28" s="13"/>
      <c r="K28" s="11"/>
      <c r="L28" s="7" t="s">
        <v>254</v>
      </c>
      <c r="M28" s="12">
        <v>2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3</v>
      </c>
      <c r="Y28" s="12">
        <v>4</v>
      </c>
      <c r="Z28" s="12">
        <v>2</v>
      </c>
      <c r="AA28" s="12">
        <v>2</v>
      </c>
      <c r="AB28" s="12">
        <v>4</v>
      </c>
    </row>
    <row r="29" spans="1:30">
      <c r="A29" s="5">
        <v>25</v>
      </c>
      <c r="B29" s="5"/>
      <c r="C29" s="5"/>
      <c r="D29" s="5"/>
      <c r="E29" s="5"/>
      <c r="F29" s="5"/>
      <c r="G29" s="5"/>
      <c r="H29" s="5"/>
      <c r="I29" s="5"/>
      <c r="J29" s="13" t="s">
        <v>16</v>
      </c>
      <c r="K29" s="11" t="s">
        <v>255</v>
      </c>
      <c r="L29" s="7" t="s">
        <v>133</v>
      </c>
      <c r="M29" s="12">
        <v>4</v>
      </c>
      <c r="N29" s="12">
        <v>3</v>
      </c>
      <c r="O29" s="12">
        <v>4</v>
      </c>
      <c r="P29" s="12">
        <v>2</v>
      </c>
      <c r="Q29" s="12">
        <v>4</v>
      </c>
      <c r="R29" s="12">
        <v>4</v>
      </c>
      <c r="S29" s="12">
        <v>4</v>
      </c>
      <c r="T29" s="12">
        <v>4</v>
      </c>
      <c r="U29" s="12">
        <v>4</v>
      </c>
      <c r="V29" s="12">
        <v>4</v>
      </c>
      <c r="W29" s="12">
        <v>4</v>
      </c>
      <c r="X29" s="12">
        <v>3</v>
      </c>
      <c r="Y29" s="12">
        <v>4</v>
      </c>
      <c r="Z29" s="12">
        <v>4</v>
      </c>
      <c r="AA29" s="12">
        <v>4</v>
      </c>
      <c r="AB29" s="12">
        <v>4</v>
      </c>
    </row>
    <row r="30" spans="1:30">
      <c r="A30" s="5">
        <v>26</v>
      </c>
      <c r="B30" s="5"/>
      <c r="C30" s="5"/>
      <c r="D30" s="5"/>
      <c r="E30" s="5"/>
      <c r="F30" s="5"/>
      <c r="G30" s="5"/>
      <c r="H30" s="5"/>
      <c r="I30" s="5" t="s">
        <v>16</v>
      </c>
      <c r="J30" s="13"/>
      <c r="K30" s="11" t="s">
        <v>233</v>
      </c>
      <c r="L30" s="7" t="s">
        <v>256</v>
      </c>
      <c r="M30" s="12">
        <v>2</v>
      </c>
      <c r="N30" s="12">
        <v>1</v>
      </c>
      <c r="O30" s="12">
        <v>1</v>
      </c>
      <c r="P30" s="12">
        <v>2</v>
      </c>
      <c r="Q30" s="12">
        <v>4</v>
      </c>
      <c r="R30" s="12">
        <v>4</v>
      </c>
      <c r="S30" s="12">
        <v>4</v>
      </c>
      <c r="T30" s="12">
        <v>3</v>
      </c>
      <c r="U30" s="12">
        <v>2</v>
      </c>
      <c r="V30" s="12">
        <v>3</v>
      </c>
      <c r="W30" s="12">
        <v>5</v>
      </c>
      <c r="X30" s="12">
        <v>4</v>
      </c>
      <c r="Y30" s="12">
        <v>1</v>
      </c>
      <c r="Z30" s="12">
        <v>3</v>
      </c>
      <c r="AA30" s="12">
        <v>5</v>
      </c>
      <c r="AB30" s="12">
        <v>5</v>
      </c>
    </row>
    <row r="31" spans="1:30">
      <c r="A31" s="5">
        <v>27</v>
      </c>
      <c r="B31" s="5" t="s">
        <v>16</v>
      </c>
      <c r="C31" s="5"/>
      <c r="D31" s="5"/>
      <c r="E31" s="5"/>
      <c r="F31" s="5"/>
      <c r="G31" s="5"/>
      <c r="H31" s="5"/>
      <c r="I31" s="5"/>
      <c r="J31" s="13"/>
      <c r="K31" s="11"/>
      <c r="L31" s="7" t="s">
        <v>257</v>
      </c>
      <c r="M31" s="12">
        <v>3</v>
      </c>
      <c r="N31" s="12">
        <v>3</v>
      </c>
      <c r="O31" s="12">
        <v>3</v>
      </c>
      <c r="P31" s="12">
        <v>3</v>
      </c>
      <c r="Q31" s="12">
        <v>3</v>
      </c>
      <c r="R31" s="12">
        <v>3</v>
      </c>
      <c r="S31" s="12">
        <v>3</v>
      </c>
      <c r="T31" s="12">
        <v>3</v>
      </c>
      <c r="U31" s="12">
        <v>4</v>
      </c>
      <c r="V31" s="12">
        <v>4</v>
      </c>
      <c r="W31" s="12">
        <v>4</v>
      </c>
      <c r="X31" s="12">
        <v>4</v>
      </c>
      <c r="Y31" s="12">
        <v>4</v>
      </c>
      <c r="Z31" s="12">
        <v>4</v>
      </c>
      <c r="AA31" s="12">
        <v>4</v>
      </c>
      <c r="AB31" s="12">
        <v>4</v>
      </c>
    </row>
    <row r="32" spans="1:30">
      <c r="A32" s="5">
        <v>28</v>
      </c>
      <c r="B32" s="5"/>
      <c r="C32" s="5"/>
      <c r="D32" s="5"/>
      <c r="E32" s="5"/>
      <c r="F32" s="5"/>
      <c r="G32" s="5"/>
      <c r="H32" s="5"/>
      <c r="I32" s="5"/>
      <c r="J32" s="13" t="s">
        <v>16</v>
      </c>
      <c r="K32" s="11" t="s">
        <v>233</v>
      </c>
      <c r="L32" s="7" t="s">
        <v>258</v>
      </c>
      <c r="M32" s="12">
        <v>2</v>
      </c>
      <c r="N32" s="12">
        <v>2</v>
      </c>
      <c r="O32" s="12">
        <v>2</v>
      </c>
      <c r="P32" s="12">
        <v>2</v>
      </c>
      <c r="Q32" s="12">
        <v>1</v>
      </c>
      <c r="R32" s="12">
        <v>1</v>
      </c>
      <c r="S32" s="12">
        <v>3</v>
      </c>
      <c r="T32" s="12">
        <v>3</v>
      </c>
      <c r="U32" s="12">
        <v>2</v>
      </c>
      <c r="V32" s="12">
        <v>2</v>
      </c>
      <c r="W32" s="12">
        <v>2</v>
      </c>
      <c r="X32" s="12">
        <v>5</v>
      </c>
      <c r="Y32" s="12">
        <v>2</v>
      </c>
      <c r="Z32" s="12">
        <v>2</v>
      </c>
      <c r="AA32" s="12">
        <v>4</v>
      </c>
      <c r="AB32" s="12">
        <v>4</v>
      </c>
    </row>
    <row r="33" spans="1:29">
      <c r="A33" s="5">
        <v>29</v>
      </c>
      <c r="B33" s="5" t="s">
        <v>16</v>
      </c>
      <c r="C33" s="5"/>
      <c r="D33" s="5"/>
      <c r="E33" s="5"/>
      <c r="F33" s="5"/>
      <c r="G33" s="5"/>
      <c r="H33" s="5"/>
      <c r="I33" s="5"/>
      <c r="J33" s="13"/>
      <c r="K33" s="11"/>
      <c r="L33" s="7">
        <v>0</v>
      </c>
      <c r="M33" s="12">
        <v>3</v>
      </c>
      <c r="N33" s="12">
        <v>3</v>
      </c>
      <c r="O33" s="12">
        <v>2</v>
      </c>
      <c r="P33" s="12">
        <v>2</v>
      </c>
      <c r="Q33" s="12">
        <v>3</v>
      </c>
      <c r="R33" s="12">
        <v>3</v>
      </c>
      <c r="S33" s="12">
        <v>3</v>
      </c>
      <c r="T33" s="12">
        <v>2</v>
      </c>
      <c r="U33" s="12">
        <v>2</v>
      </c>
      <c r="V33" s="12">
        <v>2</v>
      </c>
      <c r="W33" s="12">
        <v>2</v>
      </c>
      <c r="X33" s="12">
        <v>2</v>
      </c>
      <c r="Y33" s="12">
        <v>2</v>
      </c>
      <c r="Z33" s="12">
        <v>2</v>
      </c>
      <c r="AA33" s="12">
        <v>2</v>
      </c>
      <c r="AB33" s="12">
        <v>2</v>
      </c>
    </row>
    <row r="34" spans="1:29">
      <c r="A34" s="5">
        <v>30</v>
      </c>
      <c r="B34" s="5"/>
      <c r="C34" s="5"/>
      <c r="D34" s="5"/>
      <c r="E34" s="5"/>
      <c r="F34" s="5"/>
      <c r="G34" s="5"/>
      <c r="H34" s="5"/>
      <c r="I34" s="5"/>
      <c r="J34" s="13" t="s">
        <v>16</v>
      </c>
      <c r="K34" s="26" t="s">
        <v>233</v>
      </c>
      <c r="L34" s="7" t="s">
        <v>259</v>
      </c>
      <c r="M34" s="12">
        <v>4</v>
      </c>
      <c r="N34" s="12">
        <v>3</v>
      </c>
      <c r="O34" s="12">
        <v>2</v>
      </c>
      <c r="P34" s="12">
        <v>3</v>
      </c>
      <c r="Q34" s="12">
        <v>4</v>
      </c>
      <c r="R34" s="12">
        <v>2</v>
      </c>
      <c r="S34" s="12">
        <v>3</v>
      </c>
      <c r="T34" s="12">
        <v>3</v>
      </c>
      <c r="U34" s="12">
        <v>4</v>
      </c>
      <c r="V34" s="12">
        <v>3</v>
      </c>
      <c r="W34" s="12">
        <v>3</v>
      </c>
      <c r="X34" s="12">
        <v>3</v>
      </c>
      <c r="Y34" s="12">
        <v>3</v>
      </c>
      <c r="Z34" s="12">
        <v>3</v>
      </c>
      <c r="AA34" s="12">
        <v>2</v>
      </c>
      <c r="AB34" s="12">
        <v>3</v>
      </c>
    </row>
    <row r="35" spans="1:29">
      <c r="A35" s="5">
        <v>31</v>
      </c>
      <c r="B35" s="5"/>
      <c r="C35" s="5"/>
      <c r="D35" s="5"/>
      <c r="E35" s="5"/>
      <c r="F35" s="5"/>
      <c r="G35" s="5"/>
      <c r="H35" s="5"/>
      <c r="I35" s="5"/>
      <c r="J35" s="13" t="s">
        <v>16</v>
      </c>
      <c r="K35" s="26" t="s">
        <v>233</v>
      </c>
      <c r="L35" s="7" t="s">
        <v>260</v>
      </c>
      <c r="M35" s="12">
        <v>1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1</v>
      </c>
      <c r="X35" s="12">
        <v>1</v>
      </c>
      <c r="Y35" s="12">
        <v>1</v>
      </c>
      <c r="Z35" s="12">
        <v>1</v>
      </c>
      <c r="AA35" s="12">
        <v>1</v>
      </c>
      <c r="AB35" s="12">
        <v>1</v>
      </c>
    </row>
    <row r="36" spans="1:29">
      <c r="A36" s="5">
        <v>32</v>
      </c>
      <c r="B36" s="5" t="s">
        <v>16</v>
      </c>
      <c r="C36" s="5"/>
      <c r="D36" s="5"/>
      <c r="E36" s="5"/>
      <c r="F36" s="5"/>
      <c r="G36" s="5"/>
      <c r="H36" s="5"/>
      <c r="I36" s="5"/>
      <c r="J36" s="13"/>
      <c r="K36" s="11"/>
      <c r="L36" s="7">
        <v>0</v>
      </c>
      <c r="M36" s="12">
        <v>3</v>
      </c>
      <c r="N36" s="12">
        <v>2</v>
      </c>
      <c r="O36" s="12">
        <v>2</v>
      </c>
      <c r="P36" s="12">
        <v>1</v>
      </c>
      <c r="Q36" s="12">
        <v>3</v>
      </c>
      <c r="R36" s="12">
        <v>3</v>
      </c>
      <c r="S36" s="12">
        <v>3</v>
      </c>
      <c r="T36" s="12">
        <v>1</v>
      </c>
      <c r="U36" s="12">
        <v>2</v>
      </c>
      <c r="V36" s="12">
        <v>2</v>
      </c>
      <c r="W36" s="12">
        <v>4</v>
      </c>
      <c r="X36" s="12">
        <v>4</v>
      </c>
      <c r="Y36" s="12">
        <v>2</v>
      </c>
      <c r="Z36" s="12">
        <v>2</v>
      </c>
      <c r="AA36" s="12">
        <v>4</v>
      </c>
      <c r="AB36" s="12">
        <v>4</v>
      </c>
    </row>
    <row r="37" spans="1:29">
      <c r="A37" s="5">
        <v>33</v>
      </c>
      <c r="B37" s="5" t="s">
        <v>16</v>
      </c>
      <c r="C37" s="5"/>
      <c r="D37" s="5"/>
      <c r="E37" s="5"/>
      <c r="F37" s="5"/>
      <c r="G37" s="5"/>
      <c r="H37" s="5"/>
      <c r="I37" s="5"/>
      <c r="J37" s="13"/>
      <c r="K37" s="11"/>
      <c r="L37" s="7" t="s">
        <v>261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2</v>
      </c>
      <c r="W37" s="12">
        <v>2</v>
      </c>
      <c r="X37" s="12">
        <v>2</v>
      </c>
      <c r="Y37" s="12">
        <v>1</v>
      </c>
      <c r="Z37" s="12">
        <v>2</v>
      </c>
      <c r="AA37" s="12">
        <v>2</v>
      </c>
      <c r="AB37" s="12">
        <v>2</v>
      </c>
    </row>
    <row r="38" spans="1:29">
      <c r="A38" s="5">
        <v>34</v>
      </c>
      <c r="B38" s="5" t="s">
        <v>16</v>
      </c>
      <c r="C38" s="5"/>
      <c r="D38" s="5"/>
      <c r="E38" s="5"/>
      <c r="F38" s="5"/>
      <c r="G38" s="5"/>
      <c r="H38" s="5"/>
      <c r="I38" s="5"/>
      <c r="J38" s="13"/>
      <c r="K38" s="11"/>
      <c r="L38" s="7" t="s">
        <v>262</v>
      </c>
      <c r="M38" s="12">
        <v>3</v>
      </c>
      <c r="N38" s="12">
        <v>3</v>
      </c>
      <c r="O38" s="12">
        <v>3</v>
      </c>
      <c r="P38" s="12">
        <v>3</v>
      </c>
      <c r="Q38" s="12">
        <v>3</v>
      </c>
      <c r="R38" s="12">
        <v>3</v>
      </c>
      <c r="S38" s="12">
        <v>3</v>
      </c>
      <c r="T38" s="12">
        <v>2</v>
      </c>
      <c r="U38" s="12">
        <v>3</v>
      </c>
      <c r="V38" s="12">
        <v>2</v>
      </c>
      <c r="W38" s="12">
        <v>3</v>
      </c>
      <c r="X38" s="12">
        <v>3</v>
      </c>
      <c r="Y38" s="12">
        <v>5</v>
      </c>
      <c r="Z38" s="12">
        <v>5</v>
      </c>
      <c r="AA38" s="12">
        <v>5</v>
      </c>
      <c r="AB38" s="12">
        <v>5</v>
      </c>
    </row>
    <row r="39" spans="1:29">
      <c r="A39" s="5">
        <v>35</v>
      </c>
      <c r="B39" s="5" t="s">
        <v>16</v>
      </c>
      <c r="C39" s="5"/>
      <c r="D39" s="5"/>
      <c r="E39" s="5"/>
      <c r="F39" s="5"/>
      <c r="G39" s="5"/>
      <c r="H39" s="5"/>
      <c r="I39" s="5"/>
      <c r="J39" s="13"/>
      <c r="K39" s="11"/>
      <c r="L39" s="7">
        <v>0</v>
      </c>
      <c r="M39" s="12">
        <v>3</v>
      </c>
      <c r="N39" s="12">
        <v>3</v>
      </c>
      <c r="O39" s="12">
        <v>3</v>
      </c>
      <c r="P39" s="12">
        <v>2</v>
      </c>
      <c r="Q39" s="12">
        <v>4</v>
      </c>
      <c r="R39" s="12">
        <v>4</v>
      </c>
      <c r="S39" s="12">
        <v>4</v>
      </c>
      <c r="T39" s="12">
        <v>3</v>
      </c>
      <c r="U39" s="12">
        <v>3</v>
      </c>
      <c r="V39" s="12">
        <v>3</v>
      </c>
      <c r="W39" s="12">
        <v>3</v>
      </c>
      <c r="X39" s="12">
        <v>3</v>
      </c>
      <c r="Y39" s="12">
        <v>3</v>
      </c>
      <c r="Z39" s="12">
        <v>3</v>
      </c>
      <c r="AA39" s="12">
        <v>3</v>
      </c>
      <c r="AB39" s="12">
        <v>4</v>
      </c>
    </row>
    <row r="40" spans="1:29">
      <c r="A40" s="5">
        <v>36</v>
      </c>
      <c r="B40" s="5"/>
      <c r="C40" s="5"/>
      <c r="D40" s="5"/>
      <c r="E40" s="5"/>
      <c r="F40" s="5"/>
      <c r="G40" s="5"/>
      <c r="H40" s="5"/>
      <c r="I40" s="5" t="s">
        <v>16</v>
      </c>
      <c r="J40" s="13"/>
      <c r="K40" s="11"/>
      <c r="L40" s="7" t="s">
        <v>263</v>
      </c>
      <c r="M40" s="12">
        <v>3</v>
      </c>
      <c r="N40" s="12">
        <v>3</v>
      </c>
      <c r="O40" s="12">
        <v>1</v>
      </c>
      <c r="P40" s="12">
        <v>2</v>
      </c>
      <c r="Q40" s="12">
        <v>2</v>
      </c>
      <c r="R40" s="12">
        <v>1</v>
      </c>
      <c r="S40" s="12">
        <v>2</v>
      </c>
      <c r="T40" s="12">
        <v>2</v>
      </c>
      <c r="U40" s="12">
        <v>2</v>
      </c>
      <c r="V40" s="12">
        <v>2</v>
      </c>
      <c r="W40" s="12">
        <v>3</v>
      </c>
      <c r="X40" s="12">
        <v>2</v>
      </c>
      <c r="Y40" s="12">
        <v>1</v>
      </c>
      <c r="Z40" s="12">
        <v>2</v>
      </c>
      <c r="AA40" s="12">
        <v>2</v>
      </c>
      <c r="AB40" s="12">
        <v>2</v>
      </c>
    </row>
    <row r="41" spans="1:29">
      <c r="A41" s="5">
        <v>37</v>
      </c>
      <c r="B41" s="5"/>
      <c r="C41" s="5"/>
      <c r="D41" s="5"/>
      <c r="E41" s="5"/>
      <c r="F41" s="5"/>
      <c r="G41" s="5"/>
      <c r="H41" s="5"/>
      <c r="I41" s="5"/>
      <c r="J41" s="13" t="s">
        <v>16</v>
      </c>
      <c r="K41" s="11" t="s">
        <v>264</v>
      </c>
      <c r="L41" s="7" t="s">
        <v>265</v>
      </c>
      <c r="M41" s="12">
        <v>2</v>
      </c>
      <c r="N41" s="12">
        <v>1</v>
      </c>
      <c r="O41" s="12">
        <v>1</v>
      </c>
      <c r="P41" s="12">
        <v>2</v>
      </c>
      <c r="Q41" s="12">
        <v>1</v>
      </c>
      <c r="R41" s="12">
        <v>1</v>
      </c>
      <c r="S41" s="12">
        <v>1</v>
      </c>
      <c r="T41" s="12">
        <v>2</v>
      </c>
      <c r="U41" s="12">
        <v>2</v>
      </c>
      <c r="V41" s="12">
        <v>2</v>
      </c>
      <c r="W41" s="12">
        <v>1</v>
      </c>
      <c r="X41" s="12">
        <v>1</v>
      </c>
      <c r="Y41" s="12">
        <v>2</v>
      </c>
      <c r="Z41" s="12">
        <v>1</v>
      </c>
      <c r="AA41" s="12">
        <v>1</v>
      </c>
      <c r="AB41" s="12">
        <v>1</v>
      </c>
    </row>
    <row r="42" spans="1:29" ht="15" thickBot="1">
      <c r="A42" s="5">
        <v>38</v>
      </c>
      <c r="B42" s="8"/>
      <c r="C42" s="8"/>
      <c r="D42" s="8"/>
      <c r="E42" s="8"/>
      <c r="F42" s="8"/>
      <c r="G42" s="8"/>
      <c r="H42" s="8"/>
      <c r="I42" s="8" t="s">
        <v>16</v>
      </c>
      <c r="J42" s="14"/>
      <c r="K42" s="9"/>
      <c r="L42" s="9" t="s">
        <v>241</v>
      </c>
      <c r="M42" s="14">
        <v>2</v>
      </c>
      <c r="N42" s="14">
        <v>2</v>
      </c>
      <c r="O42" s="14">
        <v>2</v>
      </c>
      <c r="P42" s="14">
        <v>1</v>
      </c>
      <c r="Q42" s="14">
        <v>1</v>
      </c>
      <c r="R42" s="14">
        <v>1</v>
      </c>
      <c r="S42" s="14">
        <v>1</v>
      </c>
      <c r="T42" s="14">
        <v>1</v>
      </c>
      <c r="U42" s="14">
        <v>3</v>
      </c>
      <c r="V42" s="14">
        <v>2</v>
      </c>
      <c r="W42" s="14">
        <v>2</v>
      </c>
      <c r="X42" s="14">
        <v>2</v>
      </c>
      <c r="Y42" s="14">
        <v>2</v>
      </c>
      <c r="Z42" s="14">
        <v>1</v>
      </c>
      <c r="AA42" s="14">
        <v>2</v>
      </c>
      <c r="AB42" s="14">
        <v>2</v>
      </c>
      <c r="AC42" s="9"/>
    </row>
    <row r="43" spans="1:29" ht="15" thickTop="1">
      <c r="A43" s="10"/>
      <c r="D43" s="16" t="s">
        <v>29</v>
      </c>
      <c r="E43" s="12">
        <f>COUNT(A6:A42)</f>
        <v>37</v>
      </c>
      <c r="F43" s="12"/>
      <c r="G43" s="12"/>
      <c r="H43" s="12"/>
      <c r="I43" s="12"/>
      <c r="J43" s="13"/>
      <c r="K43" s="11"/>
      <c r="L43" s="16" t="s">
        <v>32</v>
      </c>
      <c r="M43" s="18">
        <f t="shared" ref="M43:AB43" si="0">AVERAGE(M6:M42)</f>
        <v>2.4594594594594597</v>
      </c>
      <c r="N43" s="18">
        <f t="shared" si="0"/>
        <v>2.2777777777777777</v>
      </c>
      <c r="O43" s="18">
        <f t="shared" si="0"/>
        <v>2.0540540540540539</v>
      </c>
      <c r="P43" s="18">
        <f t="shared" si="0"/>
        <v>1.8918918918918919</v>
      </c>
      <c r="Q43" s="18">
        <f t="shared" si="0"/>
        <v>2.3243243243243241</v>
      </c>
      <c r="R43" s="18">
        <f t="shared" si="0"/>
        <v>2.1621621621621623</v>
      </c>
      <c r="S43" s="18">
        <f t="shared" si="0"/>
        <v>2.4594594594594597</v>
      </c>
      <c r="T43" s="18">
        <f t="shared" si="0"/>
        <v>2.0555555555555554</v>
      </c>
      <c r="U43" s="18">
        <f t="shared" si="0"/>
        <v>2.2777777777777777</v>
      </c>
      <c r="V43" s="18">
        <f t="shared" si="0"/>
        <v>2.3611111111111112</v>
      </c>
      <c r="W43" s="18">
        <f t="shared" si="0"/>
        <v>2.5833333333333335</v>
      </c>
      <c r="X43" s="18">
        <f t="shared" si="0"/>
        <v>2.7142857142857144</v>
      </c>
      <c r="Y43" s="18">
        <f t="shared" si="0"/>
        <v>2.3333333333333335</v>
      </c>
      <c r="Z43" s="18">
        <f t="shared" si="0"/>
        <v>2.5277777777777777</v>
      </c>
      <c r="AA43" s="18">
        <f t="shared" si="0"/>
        <v>2.6388888888888888</v>
      </c>
      <c r="AB43" s="18">
        <f t="shared" si="0"/>
        <v>3.0555555555555554</v>
      </c>
      <c r="AC43" s="11"/>
    </row>
    <row r="44" spans="1:29">
      <c r="A44" s="10"/>
      <c r="D44" s="16" t="s">
        <v>30</v>
      </c>
      <c r="E44" s="12">
        <f>COUNTIF(B$6:B$42,"=x")</f>
        <v>15</v>
      </c>
      <c r="F44" s="12"/>
      <c r="G44" s="12"/>
      <c r="H44" s="12"/>
      <c r="I44" s="12"/>
      <c r="J44" s="13"/>
      <c r="K44" s="11"/>
      <c r="L44" s="16" t="s">
        <v>33</v>
      </c>
      <c r="M44" s="18">
        <f t="shared" ref="M44:AB44" si="1">IF($E44&gt;0,AVERAGEIF($B6:$B42,"=x",M6:M42),"" )</f>
        <v>2.6</v>
      </c>
      <c r="N44" s="18">
        <f t="shared" si="1"/>
        <v>2.4</v>
      </c>
      <c r="O44" s="18">
        <f t="shared" si="1"/>
        <v>2.2666666666666666</v>
      </c>
      <c r="P44" s="18">
        <f t="shared" si="1"/>
        <v>1.9333333333333333</v>
      </c>
      <c r="Q44" s="18">
        <f t="shared" si="1"/>
        <v>2.8666666666666667</v>
      </c>
      <c r="R44" s="18">
        <f t="shared" si="1"/>
        <v>2.7333333333333334</v>
      </c>
      <c r="S44" s="18">
        <f t="shared" si="1"/>
        <v>2.9333333333333331</v>
      </c>
      <c r="T44" s="18">
        <f t="shared" si="1"/>
        <v>2.0666666666666669</v>
      </c>
      <c r="U44" s="18">
        <f t="shared" si="1"/>
        <v>2.6666666666666665</v>
      </c>
      <c r="V44" s="18">
        <f t="shared" si="1"/>
        <v>2.8</v>
      </c>
      <c r="W44" s="18">
        <f t="shared" si="1"/>
        <v>2.8666666666666667</v>
      </c>
      <c r="X44" s="18">
        <f t="shared" si="1"/>
        <v>3.1333333333333333</v>
      </c>
      <c r="Y44" s="18">
        <f t="shared" si="1"/>
        <v>2.8</v>
      </c>
      <c r="Z44" s="18">
        <f t="shared" si="1"/>
        <v>3.0666666666666669</v>
      </c>
      <c r="AA44" s="18">
        <f t="shared" si="1"/>
        <v>3</v>
      </c>
      <c r="AB44" s="18">
        <f t="shared" si="1"/>
        <v>3.4666666666666668</v>
      </c>
      <c r="AC44" s="11"/>
    </row>
    <row r="45" spans="1:29">
      <c r="D45" s="16" t="s">
        <v>53</v>
      </c>
      <c r="E45" s="12">
        <f>COUNTIF(C$6:C$42,"=x")</f>
        <v>0</v>
      </c>
      <c r="L45" s="16" t="s">
        <v>58</v>
      </c>
      <c r="M45" s="18" t="str">
        <f t="shared" ref="M45:AB45" si="2">IF($E45&gt;0,AVERAGEIF($C6:$C42,"=x",M6:M42),"" )</f>
        <v/>
      </c>
      <c r="N45" s="18" t="str">
        <f t="shared" si="2"/>
        <v/>
      </c>
      <c r="O45" s="18" t="str">
        <f t="shared" si="2"/>
        <v/>
      </c>
      <c r="P45" s="18" t="str">
        <f t="shared" si="2"/>
        <v/>
      </c>
      <c r="Q45" s="18" t="str">
        <f t="shared" si="2"/>
        <v/>
      </c>
      <c r="R45" s="18" t="str">
        <f t="shared" si="2"/>
        <v/>
      </c>
      <c r="S45" s="18" t="str">
        <f t="shared" si="2"/>
        <v/>
      </c>
      <c r="T45" s="18" t="str">
        <f t="shared" si="2"/>
        <v/>
      </c>
      <c r="U45" s="18" t="str">
        <f t="shared" si="2"/>
        <v/>
      </c>
      <c r="V45" s="18" t="str">
        <f t="shared" si="2"/>
        <v/>
      </c>
      <c r="W45" s="18" t="str">
        <f t="shared" si="2"/>
        <v/>
      </c>
      <c r="X45" s="18" t="str">
        <f t="shared" si="2"/>
        <v/>
      </c>
      <c r="Y45" s="18" t="str">
        <f t="shared" si="2"/>
        <v/>
      </c>
      <c r="Z45" s="18" t="str">
        <f t="shared" si="2"/>
        <v/>
      </c>
      <c r="AA45" s="18" t="str">
        <f t="shared" si="2"/>
        <v/>
      </c>
      <c r="AB45" s="18" t="str">
        <f t="shared" si="2"/>
        <v/>
      </c>
    </row>
    <row r="46" spans="1:29">
      <c r="A46" s="10"/>
      <c r="D46" s="19" t="s">
        <v>54</v>
      </c>
      <c r="E46" s="12">
        <f>COUNTIF(D$6:D$42,"=x")</f>
        <v>2</v>
      </c>
      <c r="F46" s="12"/>
      <c r="G46" s="12"/>
      <c r="H46" s="12"/>
      <c r="I46" s="12"/>
      <c r="J46" s="13"/>
      <c r="K46" s="11"/>
      <c r="L46" s="19" t="s">
        <v>59</v>
      </c>
      <c r="M46" s="18">
        <f t="shared" ref="M46:AB46" si="3">IF($E46&gt;0,AVERAGEIF($D6:$D42,"=x",M6:M42),"" )</f>
        <v>1.5</v>
      </c>
      <c r="N46" s="18">
        <f t="shared" si="3"/>
        <v>1.5</v>
      </c>
      <c r="O46" s="18">
        <f t="shared" si="3"/>
        <v>1.5</v>
      </c>
      <c r="P46" s="18">
        <f t="shared" si="3"/>
        <v>1.5</v>
      </c>
      <c r="Q46" s="18">
        <f t="shared" si="3"/>
        <v>1</v>
      </c>
      <c r="R46" s="18">
        <f t="shared" si="3"/>
        <v>1</v>
      </c>
      <c r="S46" s="18">
        <f t="shared" si="3"/>
        <v>1</v>
      </c>
      <c r="T46" s="18">
        <f t="shared" si="3"/>
        <v>1</v>
      </c>
      <c r="U46" s="18">
        <f t="shared" si="3"/>
        <v>1</v>
      </c>
      <c r="V46" s="18">
        <f t="shared" si="3"/>
        <v>1</v>
      </c>
      <c r="W46" s="18">
        <f t="shared" si="3"/>
        <v>1</v>
      </c>
      <c r="X46" s="18">
        <f t="shared" si="3"/>
        <v>1</v>
      </c>
      <c r="Y46" s="18">
        <f t="shared" si="3"/>
        <v>1.5</v>
      </c>
      <c r="Z46" s="18">
        <f t="shared" si="3"/>
        <v>1.5</v>
      </c>
      <c r="AA46" s="18">
        <f t="shared" si="3"/>
        <v>1.5</v>
      </c>
      <c r="AB46" s="18">
        <f t="shared" si="3"/>
        <v>1.5</v>
      </c>
      <c r="AC46" s="11"/>
    </row>
    <row r="47" spans="1:29">
      <c r="A47" s="10"/>
      <c r="D47" s="19" t="s">
        <v>43</v>
      </c>
      <c r="E47" s="12">
        <f>COUNTIF(E$6:E$42,"=x")</f>
        <v>0</v>
      </c>
      <c r="F47" s="12"/>
      <c r="G47" s="12"/>
      <c r="H47" s="12"/>
      <c r="I47" s="12"/>
      <c r="J47" s="13"/>
      <c r="K47" s="11"/>
      <c r="L47" s="19" t="s">
        <v>42</v>
      </c>
      <c r="M47" s="18" t="str">
        <f t="shared" ref="M47:AB47" si="4">IF($E47&gt;0,AVERAGEIF($E6:$E42,"=x",M6:M42),"" )</f>
        <v/>
      </c>
      <c r="N47" s="18" t="str">
        <f t="shared" si="4"/>
        <v/>
      </c>
      <c r="O47" s="18" t="str">
        <f t="shared" si="4"/>
        <v/>
      </c>
      <c r="P47" s="18" t="str">
        <f t="shared" si="4"/>
        <v/>
      </c>
      <c r="Q47" s="18" t="str">
        <f t="shared" si="4"/>
        <v/>
      </c>
      <c r="R47" s="18" t="str">
        <f t="shared" si="4"/>
        <v/>
      </c>
      <c r="S47" s="18" t="str">
        <f t="shared" si="4"/>
        <v/>
      </c>
      <c r="T47" s="18" t="str">
        <f t="shared" si="4"/>
        <v/>
      </c>
      <c r="U47" s="18" t="str">
        <f t="shared" si="4"/>
        <v/>
      </c>
      <c r="V47" s="18" t="str">
        <f t="shared" si="4"/>
        <v/>
      </c>
      <c r="W47" s="18" t="str">
        <f t="shared" si="4"/>
        <v/>
      </c>
      <c r="X47" s="18" t="str">
        <f t="shared" si="4"/>
        <v/>
      </c>
      <c r="Y47" s="18" t="str">
        <f t="shared" si="4"/>
        <v/>
      </c>
      <c r="Z47" s="18" t="str">
        <f t="shared" si="4"/>
        <v/>
      </c>
      <c r="AA47" s="18" t="str">
        <f t="shared" si="4"/>
        <v/>
      </c>
      <c r="AB47" s="18" t="str">
        <f t="shared" si="4"/>
        <v/>
      </c>
      <c r="AC47" s="11"/>
    </row>
    <row r="48" spans="1:29">
      <c r="A48" s="10"/>
      <c r="D48" s="19" t="s">
        <v>56</v>
      </c>
      <c r="E48" s="12">
        <f>COUNTIF(F$6:F$42,"=x")</f>
        <v>0</v>
      </c>
      <c r="F48" s="12"/>
      <c r="G48" s="12"/>
      <c r="H48" s="12"/>
      <c r="I48" s="12"/>
      <c r="J48" s="13"/>
      <c r="K48" s="11"/>
      <c r="L48" s="19" t="s">
        <v>60</v>
      </c>
      <c r="M48" s="18" t="str">
        <f t="shared" ref="M48:AB48" si="5">IF($E48&gt;0,AVERAGEIF($F6:$F42,"=x",M6:M42),"" )</f>
        <v/>
      </c>
      <c r="N48" s="18" t="str">
        <f t="shared" si="5"/>
        <v/>
      </c>
      <c r="O48" s="18" t="str">
        <f t="shared" si="5"/>
        <v/>
      </c>
      <c r="P48" s="18" t="str">
        <f t="shared" si="5"/>
        <v/>
      </c>
      <c r="Q48" s="18" t="str">
        <f t="shared" si="5"/>
        <v/>
      </c>
      <c r="R48" s="18" t="str">
        <f t="shared" si="5"/>
        <v/>
      </c>
      <c r="S48" s="18" t="str">
        <f t="shared" si="5"/>
        <v/>
      </c>
      <c r="T48" s="18" t="str">
        <f t="shared" si="5"/>
        <v/>
      </c>
      <c r="U48" s="18" t="str">
        <f t="shared" si="5"/>
        <v/>
      </c>
      <c r="V48" s="18" t="str">
        <f t="shared" si="5"/>
        <v/>
      </c>
      <c r="W48" s="18" t="str">
        <f t="shared" si="5"/>
        <v/>
      </c>
      <c r="X48" s="18" t="str">
        <f t="shared" si="5"/>
        <v/>
      </c>
      <c r="Y48" s="18" t="str">
        <f t="shared" si="5"/>
        <v/>
      </c>
      <c r="Z48" s="18" t="str">
        <f t="shared" si="5"/>
        <v/>
      </c>
      <c r="AA48" s="18" t="str">
        <f t="shared" si="5"/>
        <v/>
      </c>
      <c r="AB48" s="18" t="str">
        <f t="shared" si="5"/>
        <v/>
      </c>
      <c r="AC48" s="11"/>
    </row>
    <row r="49" spans="1:46">
      <c r="A49" s="10"/>
      <c r="D49" s="19" t="s">
        <v>55</v>
      </c>
      <c r="E49" s="12">
        <f>COUNTIF(G$6:G$42,"=x")</f>
        <v>1</v>
      </c>
      <c r="F49" s="12"/>
      <c r="G49" s="12"/>
      <c r="H49" s="12"/>
      <c r="I49" s="12"/>
      <c r="J49" s="13"/>
      <c r="K49" s="11"/>
      <c r="L49" s="19" t="s">
        <v>61</v>
      </c>
      <c r="M49" s="18">
        <f t="shared" ref="M49:AB49" si="6">IF($E49&gt;0,AVERAGEIF($G6:$G42,"=x",M6:M42),"" )</f>
        <v>1</v>
      </c>
      <c r="N49" s="18">
        <f t="shared" si="6"/>
        <v>1</v>
      </c>
      <c r="O49" s="18">
        <f t="shared" si="6"/>
        <v>1</v>
      </c>
      <c r="P49" s="18">
        <f t="shared" si="6"/>
        <v>1</v>
      </c>
      <c r="Q49" s="18">
        <f t="shared" si="6"/>
        <v>1</v>
      </c>
      <c r="R49" s="18">
        <f t="shared" si="6"/>
        <v>1</v>
      </c>
      <c r="S49" s="18">
        <f t="shared" si="6"/>
        <v>1</v>
      </c>
      <c r="T49" s="18">
        <f t="shared" si="6"/>
        <v>1</v>
      </c>
      <c r="U49" s="18">
        <f t="shared" si="6"/>
        <v>1</v>
      </c>
      <c r="V49" s="18">
        <f t="shared" si="6"/>
        <v>1</v>
      </c>
      <c r="W49" s="18">
        <f t="shared" si="6"/>
        <v>2</v>
      </c>
      <c r="X49" s="18" t="e">
        <f t="shared" si="6"/>
        <v>#DIV/0!</v>
      </c>
      <c r="Y49" s="18">
        <f t="shared" si="6"/>
        <v>1</v>
      </c>
      <c r="Z49" s="18">
        <f t="shared" si="6"/>
        <v>1</v>
      </c>
      <c r="AA49" s="18">
        <f t="shared" si="6"/>
        <v>1</v>
      </c>
      <c r="AB49" s="18">
        <f t="shared" si="6"/>
        <v>2</v>
      </c>
      <c r="AC49" s="11"/>
    </row>
    <row r="50" spans="1:46">
      <c r="A50" s="10"/>
      <c r="D50" s="19" t="s">
        <v>52</v>
      </c>
      <c r="E50" s="12">
        <f>COUNTIF(H$6:H$42,"=x")</f>
        <v>2</v>
      </c>
      <c r="F50" s="12"/>
      <c r="G50" s="12"/>
      <c r="H50" s="12"/>
      <c r="I50" s="12"/>
      <c r="J50" s="13"/>
      <c r="K50" s="11"/>
      <c r="L50" s="19" t="s">
        <v>51</v>
      </c>
      <c r="M50" s="18">
        <f t="shared" ref="M50:AB50" si="7">IF($E50&gt;0,AVERAGEIF($H6:$H42,"=x",M6:M42),"" )</f>
        <v>4.5</v>
      </c>
      <c r="N50" s="18">
        <f t="shared" si="7"/>
        <v>4</v>
      </c>
      <c r="O50" s="18">
        <f t="shared" si="7"/>
        <v>3.5</v>
      </c>
      <c r="P50" s="18">
        <f t="shared" si="7"/>
        <v>3</v>
      </c>
      <c r="Q50" s="18">
        <f t="shared" si="7"/>
        <v>2</v>
      </c>
      <c r="R50" s="18">
        <f t="shared" si="7"/>
        <v>3</v>
      </c>
      <c r="S50" s="18">
        <f t="shared" si="7"/>
        <v>3</v>
      </c>
      <c r="T50" s="18">
        <f t="shared" si="7"/>
        <v>3</v>
      </c>
      <c r="U50" s="18">
        <f t="shared" si="7"/>
        <v>2</v>
      </c>
      <c r="V50" s="18">
        <f t="shared" si="7"/>
        <v>2</v>
      </c>
      <c r="W50" s="18">
        <f t="shared" si="7"/>
        <v>3.5</v>
      </c>
      <c r="X50" s="18">
        <f t="shared" si="7"/>
        <v>3.5</v>
      </c>
      <c r="Y50" s="18">
        <f t="shared" si="7"/>
        <v>3.5</v>
      </c>
      <c r="Z50" s="18">
        <f t="shared" si="7"/>
        <v>3</v>
      </c>
      <c r="AA50" s="18">
        <f t="shared" si="7"/>
        <v>3.5</v>
      </c>
      <c r="AB50" s="18">
        <f t="shared" si="7"/>
        <v>4</v>
      </c>
      <c r="AC50" s="11"/>
    </row>
    <row r="51" spans="1:46">
      <c r="D51" s="17" t="s">
        <v>31</v>
      </c>
      <c r="E51" s="12">
        <f>COUNTIF(I$6:I$42,"=x")</f>
        <v>8</v>
      </c>
      <c r="L51" s="16" t="s">
        <v>34</v>
      </c>
      <c r="M51" s="18">
        <f t="shared" ref="M51:AB51" si="8">IF($E51&gt;0,AVERAGEIF($I6:$I42,"=x",M6:M42),"" )</f>
        <v>2</v>
      </c>
      <c r="N51" s="18">
        <f t="shared" si="8"/>
        <v>2</v>
      </c>
      <c r="O51" s="18">
        <f t="shared" si="8"/>
        <v>1.375</v>
      </c>
      <c r="P51" s="18">
        <f t="shared" si="8"/>
        <v>1.5</v>
      </c>
      <c r="Q51" s="18">
        <f t="shared" si="8"/>
        <v>1.875</v>
      </c>
      <c r="R51" s="18">
        <f t="shared" si="8"/>
        <v>1.75</v>
      </c>
      <c r="S51" s="18">
        <f t="shared" si="8"/>
        <v>1.875</v>
      </c>
      <c r="T51" s="18">
        <f t="shared" si="8"/>
        <v>1.75</v>
      </c>
      <c r="U51" s="18">
        <f t="shared" si="8"/>
        <v>2.25</v>
      </c>
      <c r="V51" s="18">
        <f t="shared" si="8"/>
        <v>2.125</v>
      </c>
      <c r="W51" s="18">
        <f t="shared" si="8"/>
        <v>2.625</v>
      </c>
      <c r="X51" s="18">
        <f t="shared" si="8"/>
        <v>2.375</v>
      </c>
      <c r="Y51" s="18">
        <f t="shared" si="8"/>
        <v>1.875</v>
      </c>
      <c r="Z51" s="18">
        <f t="shared" si="8"/>
        <v>2.125</v>
      </c>
      <c r="AA51" s="18">
        <f t="shared" si="8"/>
        <v>2.5</v>
      </c>
      <c r="AB51" s="18">
        <f t="shared" si="8"/>
        <v>2.625</v>
      </c>
    </row>
    <row r="52" spans="1:46">
      <c r="D52" s="17" t="s">
        <v>35</v>
      </c>
      <c r="E52" s="12">
        <f>COUNTIF(J$6:J$42,"=x")</f>
        <v>9</v>
      </c>
      <c r="F52" s="4" t="s">
        <v>57</v>
      </c>
      <c r="G52" s="4">
        <f>E43-SUM(E44:E52)</f>
        <v>0</v>
      </c>
      <c r="L52" s="16" t="s">
        <v>36</v>
      </c>
      <c r="M52" s="18">
        <f t="shared" ref="M52:AB52" si="9">IF($E52&gt;0,AVERAGEIF($J6:$J42,"=x",M6:M42),"" )</f>
        <v>2.5555555555555554</v>
      </c>
      <c r="N52" s="18">
        <f t="shared" si="9"/>
        <v>2.25</v>
      </c>
      <c r="O52" s="18">
        <f t="shared" si="9"/>
        <v>2.2222222222222223</v>
      </c>
      <c r="P52" s="18">
        <f t="shared" si="9"/>
        <v>2.1111111111111112</v>
      </c>
      <c r="Q52" s="18">
        <f t="shared" si="9"/>
        <v>2.3333333333333335</v>
      </c>
      <c r="R52" s="18">
        <f t="shared" si="9"/>
        <v>1.7777777777777777</v>
      </c>
      <c r="S52" s="18">
        <f t="shared" si="9"/>
        <v>2.5555555555555554</v>
      </c>
      <c r="T52" s="18">
        <f t="shared" si="9"/>
        <v>2.5</v>
      </c>
      <c r="U52" s="18">
        <f t="shared" si="9"/>
        <v>2.125</v>
      </c>
      <c r="V52" s="18">
        <f t="shared" si="9"/>
        <v>2.375</v>
      </c>
      <c r="W52" s="18">
        <f t="shared" si="9"/>
        <v>2.25</v>
      </c>
      <c r="X52" s="18">
        <f t="shared" si="9"/>
        <v>2.5</v>
      </c>
      <c r="Y52" s="18">
        <f t="shared" si="9"/>
        <v>2</v>
      </c>
      <c r="Z52" s="18">
        <f t="shared" si="9"/>
        <v>2.25</v>
      </c>
      <c r="AA52" s="18">
        <f t="shared" si="9"/>
        <v>2.375</v>
      </c>
      <c r="AB52" s="18">
        <f t="shared" si="9"/>
        <v>3</v>
      </c>
    </row>
    <row r="53" spans="1:46">
      <c r="C53" s="17"/>
      <c r="D53" s="12"/>
      <c r="E53" s="4">
        <f>SUM(E44:E52)</f>
        <v>37</v>
      </c>
      <c r="L53" s="16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D53" t="s">
        <v>44</v>
      </c>
    </row>
    <row r="54" spans="1:46">
      <c r="C54" s="17"/>
      <c r="D54" s="12"/>
      <c r="L54" s="16" t="s">
        <v>37</v>
      </c>
      <c r="M54" s="5">
        <f>SUM(M6:M42)</f>
        <v>91</v>
      </c>
      <c r="N54" s="5">
        <f>SUM(N6:N42)</f>
        <v>82</v>
      </c>
      <c r="O54" s="5">
        <f t="shared" ref="O54:AA54" si="10">SUM(O6:O42)</f>
        <v>76</v>
      </c>
      <c r="P54" s="5">
        <f>SUM(P6:P42)</f>
        <v>70</v>
      </c>
      <c r="Q54" s="5">
        <f t="shared" si="10"/>
        <v>86</v>
      </c>
      <c r="R54" s="5">
        <f t="shared" si="10"/>
        <v>80</v>
      </c>
      <c r="S54" s="5">
        <f t="shared" si="10"/>
        <v>91</v>
      </c>
      <c r="T54" s="5">
        <f t="shared" si="10"/>
        <v>74</v>
      </c>
      <c r="U54" s="5">
        <f t="shared" si="10"/>
        <v>82</v>
      </c>
      <c r="V54" s="5">
        <f t="shared" si="10"/>
        <v>85</v>
      </c>
      <c r="W54" s="5">
        <f t="shared" si="10"/>
        <v>93</v>
      </c>
      <c r="X54" s="5">
        <f t="shared" si="10"/>
        <v>95</v>
      </c>
      <c r="Y54" s="5">
        <f t="shared" si="10"/>
        <v>84</v>
      </c>
      <c r="Z54" s="5">
        <f t="shared" si="10"/>
        <v>91</v>
      </c>
      <c r="AA54" s="5">
        <f t="shared" si="10"/>
        <v>95</v>
      </c>
      <c r="AB54" s="5">
        <f>SUM(AB6:AB42)</f>
        <v>110</v>
      </c>
      <c r="AC54" s="5">
        <f>SUM(M54:AB54)</f>
        <v>1385</v>
      </c>
      <c r="AD54" s="5">
        <f>M43-(M54/M65)</f>
        <v>0</v>
      </c>
      <c r="AE54" s="5">
        <f t="shared" ref="AE54:AS54" si="11">N43-(N54/N65)</f>
        <v>0</v>
      </c>
      <c r="AF54" s="5">
        <f t="shared" si="11"/>
        <v>0</v>
      </c>
      <c r="AG54" s="5">
        <f t="shared" si="11"/>
        <v>0</v>
      </c>
      <c r="AH54" s="5">
        <f t="shared" si="11"/>
        <v>0</v>
      </c>
      <c r="AI54" s="5">
        <f t="shared" si="11"/>
        <v>0</v>
      </c>
      <c r="AJ54" s="5">
        <f t="shared" si="11"/>
        <v>0</v>
      </c>
      <c r="AK54" s="5">
        <f t="shared" si="11"/>
        <v>0</v>
      </c>
      <c r="AL54" s="5">
        <f t="shared" si="11"/>
        <v>0</v>
      </c>
      <c r="AM54" s="5">
        <f t="shared" si="11"/>
        <v>0</v>
      </c>
      <c r="AN54" s="5">
        <f t="shared" si="11"/>
        <v>0</v>
      </c>
      <c r="AO54" s="5">
        <f t="shared" si="11"/>
        <v>0</v>
      </c>
      <c r="AP54" s="5">
        <f t="shared" si="11"/>
        <v>0</v>
      </c>
      <c r="AQ54" s="5">
        <f t="shared" si="11"/>
        <v>0</v>
      </c>
      <c r="AR54" s="5">
        <f t="shared" si="11"/>
        <v>0</v>
      </c>
      <c r="AS54" s="5">
        <f t="shared" si="11"/>
        <v>0</v>
      </c>
      <c r="AT54" s="5"/>
    </row>
    <row r="55" spans="1:46">
      <c r="C55" s="17"/>
      <c r="D55" s="12"/>
      <c r="L55" s="19" t="s">
        <v>62</v>
      </c>
      <c r="M55" s="5">
        <f>SUMIF($B6:$B42,"=x",M6:M42)</f>
        <v>39</v>
      </c>
      <c r="N55" s="5">
        <f>SUMIF($B6:$B42,"=x",N6:N42)</f>
        <v>36</v>
      </c>
      <c r="O55" s="5">
        <f t="shared" ref="O55:AB55" si="12">SUMIF($B6:$B42,"=x",O6:O42)</f>
        <v>34</v>
      </c>
      <c r="P55" s="5">
        <f t="shared" si="12"/>
        <v>29</v>
      </c>
      <c r="Q55" s="5">
        <f t="shared" si="12"/>
        <v>43</v>
      </c>
      <c r="R55" s="5">
        <f t="shared" si="12"/>
        <v>41</v>
      </c>
      <c r="S55" s="5">
        <f t="shared" si="12"/>
        <v>44</v>
      </c>
      <c r="T55" s="5">
        <f t="shared" si="12"/>
        <v>31</v>
      </c>
      <c r="U55" s="5">
        <f t="shared" si="12"/>
        <v>40</v>
      </c>
      <c r="V55" s="5">
        <f t="shared" si="12"/>
        <v>42</v>
      </c>
      <c r="W55" s="5">
        <f t="shared" si="12"/>
        <v>43</v>
      </c>
      <c r="X55" s="5">
        <f t="shared" si="12"/>
        <v>47</v>
      </c>
      <c r="Y55" s="5">
        <f t="shared" si="12"/>
        <v>42</v>
      </c>
      <c r="Z55" s="5">
        <f t="shared" si="12"/>
        <v>46</v>
      </c>
      <c r="AA55" s="5">
        <f>SUMIF($B6:$B42,"=x",AA6:AA42)</f>
        <v>45</v>
      </c>
      <c r="AB55" s="5">
        <f t="shared" si="12"/>
        <v>52</v>
      </c>
      <c r="AC55" s="5">
        <f>SUM(M55:AB63)</f>
        <v>1385</v>
      </c>
      <c r="AD55" s="5">
        <f>IF(M55&gt;0,M44-(M55/M66),"nill")</f>
        <v>0</v>
      </c>
      <c r="AE55" s="5">
        <f t="shared" ref="AE55:AS55" si="13">IF(N55&gt;0,N44-(N55/N66),"nill")</f>
        <v>0</v>
      </c>
      <c r="AF55" s="5">
        <f t="shared" si="13"/>
        <v>0</v>
      </c>
      <c r="AG55" s="5">
        <f t="shared" si="13"/>
        <v>0</v>
      </c>
      <c r="AH55" s="5">
        <f t="shared" si="13"/>
        <v>0</v>
      </c>
      <c r="AI55" s="5">
        <f t="shared" si="13"/>
        <v>0</v>
      </c>
      <c r="AJ55" s="5">
        <f t="shared" si="13"/>
        <v>0</v>
      </c>
      <c r="AK55" s="5">
        <f t="shared" si="13"/>
        <v>0</v>
      </c>
      <c r="AL55" s="5">
        <f t="shared" si="13"/>
        <v>0</v>
      </c>
      <c r="AM55" s="5">
        <f t="shared" si="13"/>
        <v>0</v>
      </c>
      <c r="AN55" s="5">
        <f t="shared" si="13"/>
        <v>0</v>
      </c>
      <c r="AO55" s="5">
        <f t="shared" si="13"/>
        <v>0</v>
      </c>
      <c r="AP55" s="5">
        <f t="shared" si="13"/>
        <v>0</v>
      </c>
      <c r="AQ55" s="5">
        <f t="shared" si="13"/>
        <v>0</v>
      </c>
      <c r="AR55" s="5">
        <f t="shared" si="13"/>
        <v>0</v>
      </c>
      <c r="AS55" s="5">
        <f t="shared" si="13"/>
        <v>0</v>
      </c>
    </row>
    <row r="56" spans="1:46">
      <c r="C56" s="17"/>
      <c r="D56" s="12"/>
      <c r="L56" s="16" t="s">
        <v>63</v>
      </c>
      <c r="M56" s="5">
        <f>SUMIF($C6:$C42,"=x",M6:M42)</f>
        <v>0</v>
      </c>
      <c r="N56" s="5">
        <f t="shared" ref="N56:AB56" si="14">SUMIF($C6:$C42,"=x",N6:N42)</f>
        <v>0</v>
      </c>
      <c r="O56" s="5">
        <f t="shared" si="14"/>
        <v>0</v>
      </c>
      <c r="P56" s="5">
        <f t="shared" si="14"/>
        <v>0</v>
      </c>
      <c r="Q56" s="5">
        <f t="shared" si="14"/>
        <v>0</v>
      </c>
      <c r="R56" s="5">
        <f t="shared" si="14"/>
        <v>0</v>
      </c>
      <c r="S56" s="5">
        <f t="shared" si="14"/>
        <v>0</v>
      </c>
      <c r="T56" s="5">
        <f t="shared" si="14"/>
        <v>0</v>
      </c>
      <c r="U56" s="5">
        <f t="shared" si="14"/>
        <v>0</v>
      </c>
      <c r="V56" s="5">
        <f t="shared" si="14"/>
        <v>0</v>
      </c>
      <c r="W56" s="5">
        <f t="shared" si="14"/>
        <v>0</v>
      </c>
      <c r="X56" s="5">
        <f t="shared" si="14"/>
        <v>0</v>
      </c>
      <c r="Y56" s="5">
        <f t="shared" si="14"/>
        <v>0</v>
      </c>
      <c r="Z56" s="5">
        <f t="shared" si="14"/>
        <v>0</v>
      </c>
      <c r="AA56" s="5">
        <f t="shared" si="14"/>
        <v>0</v>
      </c>
      <c r="AB56" s="5">
        <f t="shared" si="14"/>
        <v>0</v>
      </c>
      <c r="AD56" s="5" t="str">
        <f>IF(M56&gt;0,M45-(M56/M67),"nill")</f>
        <v>nill</v>
      </c>
      <c r="AE56" s="5" t="str">
        <f t="shared" ref="AE56:AS56" si="15">IF(N56&gt;0,N45-(N56/N67),"nill")</f>
        <v>nill</v>
      </c>
      <c r="AF56" s="5" t="str">
        <f t="shared" si="15"/>
        <v>nill</v>
      </c>
      <c r="AG56" s="5" t="str">
        <f t="shared" si="15"/>
        <v>nill</v>
      </c>
      <c r="AH56" s="5" t="str">
        <f t="shared" si="15"/>
        <v>nill</v>
      </c>
      <c r="AI56" s="5" t="str">
        <f t="shared" si="15"/>
        <v>nill</v>
      </c>
      <c r="AJ56" s="5" t="str">
        <f t="shared" si="15"/>
        <v>nill</v>
      </c>
      <c r="AK56" s="5" t="str">
        <f t="shared" si="15"/>
        <v>nill</v>
      </c>
      <c r="AL56" s="5" t="str">
        <f t="shared" si="15"/>
        <v>nill</v>
      </c>
      <c r="AM56" s="5" t="str">
        <f t="shared" si="15"/>
        <v>nill</v>
      </c>
      <c r="AN56" s="5" t="str">
        <f t="shared" si="15"/>
        <v>nill</v>
      </c>
      <c r="AO56" s="5" t="str">
        <f t="shared" si="15"/>
        <v>nill</v>
      </c>
      <c r="AP56" s="5" t="str">
        <f t="shared" si="15"/>
        <v>nill</v>
      </c>
      <c r="AQ56" s="5" t="str">
        <f t="shared" si="15"/>
        <v>nill</v>
      </c>
      <c r="AR56" s="5" t="str">
        <f t="shared" si="15"/>
        <v>nill</v>
      </c>
      <c r="AS56" s="5" t="str">
        <f t="shared" si="15"/>
        <v>nill</v>
      </c>
    </row>
    <row r="57" spans="1:46">
      <c r="C57" s="17"/>
      <c r="D57" s="12"/>
      <c r="L57" s="19" t="s">
        <v>64</v>
      </c>
      <c r="M57" s="5">
        <f>SUMIF($D6:$D42,"=x",M6:M42)</f>
        <v>3</v>
      </c>
      <c r="N57" s="5">
        <f t="shared" ref="N57:AB57" si="16">SUMIF($D6:$D42,"=x",N6:N42)</f>
        <v>3</v>
      </c>
      <c r="O57" s="5">
        <f t="shared" si="16"/>
        <v>3</v>
      </c>
      <c r="P57" s="5">
        <f t="shared" si="16"/>
        <v>3</v>
      </c>
      <c r="Q57" s="5">
        <f t="shared" si="16"/>
        <v>2</v>
      </c>
      <c r="R57" s="5">
        <f t="shared" si="16"/>
        <v>2</v>
      </c>
      <c r="S57" s="5">
        <f t="shared" si="16"/>
        <v>2</v>
      </c>
      <c r="T57" s="5">
        <f t="shared" si="16"/>
        <v>2</v>
      </c>
      <c r="U57" s="5">
        <f t="shared" si="16"/>
        <v>2</v>
      </c>
      <c r="V57" s="5">
        <f t="shared" si="16"/>
        <v>2</v>
      </c>
      <c r="W57" s="5">
        <f t="shared" si="16"/>
        <v>2</v>
      </c>
      <c r="X57" s="5">
        <f t="shared" si="16"/>
        <v>2</v>
      </c>
      <c r="Y57" s="5">
        <f t="shared" si="16"/>
        <v>3</v>
      </c>
      <c r="Z57" s="5">
        <f t="shared" si="16"/>
        <v>3</v>
      </c>
      <c r="AA57" s="5">
        <f t="shared" si="16"/>
        <v>3</v>
      </c>
      <c r="AB57" s="5">
        <f t="shared" si="16"/>
        <v>3</v>
      </c>
      <c r="AD57" s="5">
        <f>IF(M57&gt;0,M46-(M57/M68),"nill")</f>
        <v>0</v>
      </c>
      <c r="AE57" s="5">
        <f t="shared" ref="AE57:AS63" si="17">IF(N57&gt;0,N46-(N57/N68),"nill")</f>
        <v>0</v>
      </c>
      <c r="AF57" s="5">
        <f t="shared" si="17"/>
        <v>0</v>
      </c>
      <c r="AG57" s="5">
        <f t="shared" si="17"/>
        <v>0</v>
      </c>
      <c r="AH57" s="5">
        <f t="shared" si="17"/>
        <v>0</v>
      </c>
      <c r="AI57" s="5">
        <f t="shared" si="17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</row>
    <row r="58" spans="1:46">
      <c r="C58" s="17"/>
      <c r="D58" s="12"/>
      <c r="L58" s="19" t="s">
        <v>40</v>
      </c>
      <c r="M58" s="5">
        <f t="shared" ref="M58:AB58" si="18">SUMIF($E6:$E42,"=x",M6:M42)</f>
        <v>0</v>
      </c>
      <c r="N58" s="5">
        <f t="shared" si="18"/>
        <v>0</v>
      </c>
      <c r="O58" s="5">
        <f t="shared" si="18"/>
        <v>0</v>
      </c>
      <c r="P58" s="5">
        <f t="shared" si="18"/>
        <v>0</v>
      </c>
      <c r="Q58" s="5">
        <f t="shared" si="18"/>
        <v>0</v>
      </c>
      <c r="R58" s="5">
        <f t="shared" si="18"/>
        <v>0</v>
      </c>
      <c r="S58" s="5">
        <f t="shared" si="18"/>
        <v>0</v>
      </c>
      <c r="T58" s="5">
        <f t="shared" si="18"/>
        <v>0</v>
      </c>
      <c r="U58" s="5">
        <f t="shared" si="18"/>
        <v>0</v>
      </c>
      <c r="V58" s="5">
        <f t="shared" si="18"/>
        <v>0</v>
      </c>
      <c r="W58" s="5">
        <f t="shared" si="18"/>
        <v>0</v>
      </c>
      <c r="X58" s="5">
        <f t="shared" si="18"/>
        <v>0</v>
      </c>
      <c r="Y58" s="5">
        <f t="shared" si="18"/>
        <v>0</v>
      </c>
      <c r="Z58" s="5">
        <f t="shared" si="18"/>
        <v>0</v>
      </c>
      <c r="AA58" s="5">
        <f t="shared" si="18"/>
        <v>0</v>
      </c>
      <c r="AB58" s="5">
        <f t="shared" si="18"/>
        <v>0</v>
      </c>
      <c r="AD58" s="5" t="str">
        <f t="shared" ref="AD58:AD63" si="19">IF(M58&gt;0,M47-(M58/M69),"nill")</f>
        <v>nill</v>
      </c>
      <c r="AE58" s="5" t="str">
        <f t="shared" si="17"/>
        <v>nill</v>
      </c>
      <c r="AF58" s="5" t="str">
        <f t="shared" si="17"/>
        <v>nill</v>
      </c>
      <c r="AG58" s="5" t="str">
        <f t="shared" si="17"/>
        <v>nill</v>
      </c>
      <c r="AH58" s="5" t="str">
        <f t="shared" si="17"/>
        <v>nill</v>
      </c>
      <c r="AI58" s="5" t="str">
        <f t="shared" si="17"/>
        <v>nill</v>
      </c>
      <c r="AJ58" s="5" t="str">
        <f t="shared" si="17"/>
        <v>nill</v>
      </c>
      <c r="AK58" s="5" t="str">
        <f t="shared" si="17"/>
        <v>nill</v>
      </c>
      <c r="AL58" s="5" t="str">
        <f t="shared" si="17"/>
        <v>nill</v>
      </c>
      <c r="AM58" s="5" t="str">
        <f t="shared" si="17"/>
        <v>nill</v>
      </c>
      <c r="AN58" s="5" t="str">
        <f t="shared" si="17"/>
        <v>nill</v>
      </c>
      <c r="AO58" s="5" t="str">
        <f t="shared" si="17"/>
        <v>nill</v>
      </c>
      <c r="AP58" s="5" t="str">
        <f t="shared" si="17"/>
        <v>nill</v>
      </c>
      <c r="AQ58" s="5" t="str">
        <f t="shared" si="17"/>
        <v>nill</v>
      </c>
      <c r="AR58" s="5" t="str">
        <f t="shared" si="17"/>
        <v>nill</v>
      </c>
      <c r="AS58" s="5" t="str">
        <f t="shared" si="17"/>
        <v>nill</v>
      </c>
    </row>
    <row r="59" spans="1:46">
      <c r="C59" s="17"/>
      <c r="D59" s="12"/>
      <c r="L59" s="19" t="s">
        <v>65</v>
      </c>
      <c r="M59" s="5">
        <f t="shared" ref="M59:AB59" si="20">SUMIF($F6:$F42,"=x",M6:M42)</f>
        <v>0</v>
      </c>
      <c r="N59" s="5">
        <f t="shared" si="20"/>
        <v>0</v>
      </c>
      <c r="O59" s="5">
        <f t="shared" si="20"/>
        <v>0</v>
      </c>
      <c r="P59" s="5">
        <f t="shared" si="20"/>
        <v>0</v>
      </c>
      <c r="Q59" s="5">
        <f t="shared" si="20"/>
        <v>0</v>
      </c>
      <c r="R59" s="5">
        <f t="shared" si="20"/>
        <v>0</v>
      </c>
      <c r="S59" s="5">
        <f t="shared" si="20"/>
        <v>0</v>
      </c>
      <c r="T59" s="5">
        <f t="shared" si="20"/>
        <v>0</v>
      </c>
      <c r="U59" s="5">
        <f t="shared" si="20"/>
        <v>0</v>
      </c>
      <c r="V59" s="5">
        <f t="shared" si="20"/>
        <v>0</v>
      </c>
      <c r="W59" s="5">
        <f t="shared" si="20"/>
        <v>0</v>
      </c>
      <c r="X59" s="5">
        <f t="shared" si="20"/>
        <v>0</v>
      </c>
      <c r="Y59" s="5">
        <f t="shared" si="20"/>
        <v>0</v>
      </c>
      <c r="Z59" s="5">
        <f t="shared" si="20"/>
        <v>0</v>
      </c>
      <c r="AA59" s="5">
        <f t="shared" si="20"/>
        <v>0</v>
      </c>
      <c r="AB59" s="5">
        <f t="shared" si="20"/>
        <v>0</v>
      </c>
      <c r="AD59" s="5" t="str">
        <f t="shared" si="19"/>
        <v>nill</v>
      </c>
      <c r="AE59" s="5" t="str">
        <f t="shared" si="17"/>
        <v>nill</v>
      </c>
      <c r="AF59" s="5" t="str">
        <f t="shared" si="17"/>
        <v>nill</v>
      </c>
      <c r="AG59" s="5" t="str">
        <f t="shared" si="17"/>
        <v>nill</v>
      </c>
      <c r="AH59" s="5" t="str">
        <f t="shared" si="17"/>
        <v>nill</v>
      </c>
      <c r="AI59" s="5" t="str">
        <f t="shared" si="17"/>
        <v>nill</v>
      </c>
      <c r="AJ59" s="5" t="str">
        <f t="shared" si="17"/>
        <v>nill</v>
      </c>
      <c r="AK59" s="5" t="str">
        <f t="shared" si="17"/>
        <v>nill</v>
      </c>
      <c r="AL59" s="5" t="str">
        <f t="shared" si="17"/>
        <v>nill</v>
      </c>
      <c r="AM59" s="5" t="str">
        <f t="shared" si="17"/>
        <v>nill</v>
      </c>
      <c r="AN59" s="5" t="str">
        <f t="shared" si="17"/>
        <v>nill</v>
      </c>
      <c r="AO59" s="5" t="str">
        <f t="shared" si="17"/>
        <v>nill</v>
      </c>
      <c r="AP59" s="5" t="str">
        <f t="shared" si="17"/>
        <v>nill</v>
      </c>
      <c r="AQ59" s="5" t="str">
        <f t="shared" si="17"/>
        <v>nill</v>
      </c>
      <c r="AR59" s="5" t="str">
        <f t="shared" si="17"/>
        <v>nill</v>
      </c>
      <c r="AS59" s="5" t="str">
        <f t="shared" si="17"/>
        <v>nill</v>
      </c>
    </row>
    <row r="60" spans="1:46">
      <c r="C60" s="17"/>
      <c r="D60" s="12"/>
      <c r="L60" s="16" t="s">
        <v>66</v>
      </c>
      <c r="M60" s="5">
        <f t="shared" ref="M60:AB60" si="21">SUMIF($G6:$G42,"=x",M6:M42)</f>
        <v>1</v>
      </c>
      <c r="N60" s="5">
        <f t="shared" si="21"/>
        <v>1</v>
      </c>
      <c r="O60" s="5">
        <f t="shared" si="21"/>
        <v>1</v>
      </c>
      <c r="P60" s="5">
        <f t="shared" si="21"/>
        <v>1</v>
      </c>
      <c r="Q60" s="5">
        <f t="shared" si="21"/>
        <v>1</v>
      </c>
      <c r="R60" s="5">
        <f t="shared" si="21"/>
        <v>1</v>
      </c>
      <c r="S60" s="5">
        <f t="shared" si="21"/>
        <v>1</v>
      </c>
      <c r="T60" s="5">
        <f t="shared" si="21"/>
        <v>1</v>
      </c>
      <c r="U60" s="5">
        <f t="shared" si="21"/>
        <v>1</v>
      </c>
      <c r="V60" s="5">
        <f t="shared" si="21"/>
        <v>1</v>
      </c>
      <c r="W60" s="5">
        <f t="shared" si="21"/>
        <v>2</v>
      </c>
      <c r="X60" s="5">
        <f t="shared" si="21"/>
        <v>0</v>
      </c>
      <c r="Y60" s="5">
        <f t="shared" si="21"/>
        <v>1</v>
      </c>
      <c r="Z60" s="5">
        <f t="shared" si="21"/>
        <v>1</v>
      </c>
      <c r="AA60" s="5">
        <f t="shared" si="21"/>
        <v>1</v>
      </c>
      <c r="AB60" s="5">
        <f t="shared" si="21"/>
        <v>2</v>
      </c>
      <c r="AD60" s="5">
        <f t="shared" si="19"/>
        <v>0</v>
      </c>
      <c r="AE60" s="5">
        <f t="shared" si="17"/>
        <v>0</v>
      </c>
      <c r="AF60" s="5">
        <f t="shared" si="17"/>
        <v>0</v>
      </c>
      <c r="AG60" s="5">
        <f t="shared" si="17"/>
        <v>0</v>
      </c>
      <c r="AH60" s="5">
        <f t="shared" si="17"/>
        <v>0</v>
      </c>
      <c r="AI60" s="5">
        <f t="shared" si="17"/>
        <v>0</v>
      </c>
      <c r="AJ60" s="5">
        <f t="shared" si="17"/>
        <v>0</v>
      </c>
      <c r="AK60" s="5">
        <f t="shared" si="17"/>
        <v>0</v>
      </c>
      <c r="AL60" s="5">
        <f t="shared" si="17"/>
        <v>0</v>
      </c>
      <c r="AM60" s="5">
        <f t="shared" si="17"/>
        <v>0</v>
      </c>
      <c r="AN60" s="5">
        <f t="shared" si="17"/>
        <v>0</v>
      </c>
      <c r="AO60" s="5" t="str">
        <f t="shared" si="17"/>
        <v>nill</v>
      </c>
      <c r="AP60" s="5">
        <f t="shared" si="17"/>
        <v>0</v>
      </c>
      <c r="AQ60" s="5">
        <f t="shared" si="17"/>
        <v>0</v>
      </c>
      <c r="AR60" s="5">
        <f t="shared" si="17"/>
        <v>0</v>
      </c>
      <c r="AS60" s="5">
        <f t="shared" si="17"/>
        <v>0</v>
      </c>
    </row>
    <row r="61" spans="1:46">
      <c r="C61" s="17"/>
      <c r="D61" s="12"/>
      <c r="L61" s="16" t="s">
        <v>67</v>
      </c>
      <c r="M61" s="5">
        <f t="shared" ref="M61:AB61" si="22">SUMIF($H6:$H42,"=x",M6:M42)</f>
        <v>9</v>
      </c>
      <c r="N61" s="5">
        <f t="shared" si="22"/>
        <v>8</v>
      </c>
      <c r="O61" s="5">
        <f t="shared" si="22"/>
        <v>7</v>
      </c>
      <c r="P61" s="5">
        <f t="shared" si="22"/>
        <v>6</v>
      </c>
      <c r="Q61" s="5">
        <f t="shared" si="22"/>
        <v>4</v>
      </c>
      <c r="R61" s="5">
        <f t="shared" si="22"/>
        <v>6</v>
      </c>
      <c r="S61" s="5">
        <f t="shared" si="22"/>
        <v>6</v>
      </c>
      <c r="T61" s="5">
        <f t="shared" si="22"/>
        <v>6</v>
      </c>
      <c r="U61" s="5">
        <f t="shared" si="22"/>
        <v>4</v>
      </c>
      <c r="V61" s="5">
        <f t="shared" si="22"/>
        <v>4</v>
      </c>
      <c r="W61" s="5">
        <f t="shared" si="22"/>
        <v>7</v>
      </c>
      <c r="X61" s="5">
        <f t="shared" si="22"/>
        <v>7</v>
      </c>
      <c r="Y61" s="5">
        <f t="shared" si="22"/>
        <v>7</v>
      </c>
      <c r="Z61" s="5">
        <f t="shared" si="22"/>
        <v>6</v>
      </c>
      <c r="AA61" s="5">
        <f t="shared" si="22"/>
        <v>7</v>
      </c>
      <c r="AB61" s="5">
        <f t="shared" si="22"/>
        <v>8</v>
      </c>
      <c r="AD61" s="5">
        <f t="shared" si="19"/>
        <v>0</v>
      </c>
      <c r="AE61" s="5">
        <f t="shared" si="17"/>
        <v>0</v>
      </c>
      <c r="AF61" s="5">
        <f t="shared" si="17"/>
        <v>0</v>
      </c>
      <c r="AG61" s="5">
        <f t="shared" si="17"/>
        <v>0</v>
      </c>
      <c r="AH61" s="5">
        <f t="shared" si="17"/>
        <v>0</v>
      </c>
      <c r="AI61" s="5">
        <f t="shared" si="17"/>
        <v>0</v>
      </c>
      <c r="AJ61" s="5">
        <f t="shared" si="17"/>
        <v>0</v>
      </c>
      <c r="AK61" s="5">
        <f t="shared" si="17"/>
        <v>0</v>
      </c>
      <c r="AL61" s="5">
        <f t="shared" si="17"/>
        <v>0</v>
      </c>
      <c r="AM61" s="5">
        <f t="shared" si="17"/>
        <v>0</v>
      </c>
      <c r="AN61" s="5">
        <f t="shared" si="17"/>
        <v>0</v>
      </c>
      <c r="AO61" s="5">
        <f t="shared" si="17"/>
        <v>0</v>
      </c>
      <c r="AP61" s="5">
        <f t="shared" si="17"/>
        <v>0</v>
      </c>
      <c r="AQ61" s="5">
        <f t="shared" si="17"/>
        <v>0</v>
      </c>
      <c r="AR61" s="5">
        <f t="shared" si="17"/>
        <v>0</v>
      </c>
      <c r="AS61" s="5">
        <f t="shared" si="17"/>
        <v>0</v>
      </c>
    </row>
    <row r="62" spans="1:46">
      <c r="C62" s="17"/>
      <c r="D62" s="12"/>
      <c r="L62" s="16" t="s">
        <v>38</v>
      </c>
      <c r="M62" s="5">
        <f>SUMIF($I6:$I42,"=x",M6:M42)</f>
        <v>16</v>
      </c>
      <c r="N62" s="5">
        <f>SUMIF($I6:$I42,"=x",N6:N42)</f>
        <v>16</v>
      </c>
      <c r="O62" s="5">
        <f t="shared" ref="O62:AA62" si="23">SUMIF($I6:$I42,"=x",O6:O42)</f>
        <v>11</v>
      </c>
      <c r="P62" s="5">
        <f t="shared" si="23"/>
        <v>12</v>
      </c>
      <c r="Q62" s="5">
        <f t="shared" si="23"/>
        <v>15</v>
      </c>
      <c r="R62" s="5">
        <f t="shared" si="23"/>
        <v>14</v>
      </c>
      <c r="S62" s="5">
        <f t="shared" si="23"/>
        <v>15</v>
      </c>
      <c r="T62" s="5">
        <f t="shared" si="23"/>
        <v>14</v>
      </c>
      <c r="U62" s="5">
        <f t="shared" si="23"/>
        <v>18</v>
      </c>
      <c r="V62" s="5">
        <f t="shared" si="23"/>
        <v>17</v>
      </c>
      <c r="W62" s="5">
        <f t="shared" si="23"/>
        <v>21</v>
      </c>
      <c r="X62" s="5">
        <f t="shared" si="23"/>
        <v>19</v>
      </c>
      <c r="Y62" s="5">
        <f t="shared" si="23"/>
        <v>15</v>
      </c>
      <c r="Z62" s="5">
        <f t="shared" si="23"/>
        <v>17</v>
      </c>
      <c r="AA62" s="5">
        <f t="shared" si="23"/>
        <v>20</v>
      </c>
      <c r="AB62" s="5">
        <f>SUMIF($I6:$I42,"=x",AB6:AB42)</f>
        <v>21</v>
      </c>
      <c r="AD62" s="5">
        <f t="shared" si="19"/>
        <v>0</v>
      </c>
      <c r="AE62" s="5">
        <f t="shared" si="17"/>
        <v>0</v>
      </c>
      <c r="AF62" s="5">
        <f t="shared" si="17"/>
        <v>0</v>
      </c>
      <c r="AG62" s="5">
        <f t="shared" si="17"/>
        <v>0</v>
      </c>
      <c r="AH62" s="5">
        <f t="shared" si="17"/>
        <v>0</v>
      </c>
      <c r="AI62" s="5">
        <f t="shared" si="17"/>
        <v>0</v>
      </c>
      <c r="AJ62" s="5">
        <f t="shared" si="17"/>
        <v>0</v>
      </c>
      <c r="AK62" s="5">
        <f t="shared" si="17"/>
        <v>0</v>
      </c>
      <c r="AL62" s="5">
        <f t="shared" si="17"/>
        <v>0</v>
      </c>
      <c r="AM62" s="5">
        <f t="shared" si="17"/>
        <v>0</v>
      </c>
      <c r="AN62" s="5">
        <f t="shared" si="17"/>
        <v>0</v>
      </c>
      <c r="AO62" s="5">
        <f t="shared" si="17"/>
        <v>0</v>
      </c>
      <c r="AP62" s="5">
        <f t="shared" si="17"/>
        <v>0</v>
      </c>
      <c r="AQ62" s="5">
        <f t="shared" si="17"/>
        <v>0</v>
      </c>
      <c r="AR62" s="5">
        <f t="shared" si="17"/>
        <v>0</v>
      </c>
      <c r="AS62" s="5">
        <f t="shared" si="17"/>
        <v>0</v>
      </c>
    </row>
    <row r="63" spans="1:46">
      <c r="C63" s="16"/>
      <c r="D63" s="12"/>
      <c r="L63" s="16" t="s">
        <v>39</v>
      </c>
      <c r="M63" s="5">
        <f>SUMIF($J6:$J42,"=x",M6:M42)</f>
        <v>23</v>
      </c>
      <c r="N63" s="5">
        <f t="shared" ref="N63:AA63" si="24">SUMIF($J6:$J42,"=x",N6:N42)</f>
        <v>18</v>
      </c>
      <c r="O63" s="5">
        <f t="shared" si="24"/>
        <v>20</v>
      </c>
      <c r="P63" s="5">
        <f t="shared" si="24"/>
        <v>19</v>
      </c>
      <c r="Q63" s="5">
        <f t="shared" si="24"/>
        <v>21</v>
      </c>
      <c r="R63" s="5">
        <f t="shared" si="24"/>
        <v>16</v>
      </c>
      <c r="S63" s="5">
        <f t="shared" si="24"/>
        <v>23</v>
      </c>
      <c r="T63" s="5">
        <f t="shared" si="24"/>
        <v>20</v>
      </c>
      <c r="U63" s="5">
        <f t="shared" si="24"/>
        <v>17</v>
      </c>
      <c r="V63" s="5">
        <f t="shared" si="24"/>
        <v>19</v>
      </c>
      <c r="W63" s="5">
        <f t="shared" si="24"/>
        <v>18</v>
      </c>
      <c r="X63" s="5">
        <f t="shared" si="24"/>
        <v>20</v>
      </c>
      <c r="Y63" s="5">
        <f t="shared" si="24"/>
        <v>16</v>
      </c>
      <c r="Z63" s="5">
        <f t="shared" si="24"/>
        <v>18</v>
      </c>
      <c r="AA63" s="5">
        <f t="shared" si="24"/>
        <v>19</v>
      </c>
      <c r="AB63" s="5">
        <f>SUMIF($J6:$J42,"=x",AB6:AB42)</f>
        <v>24</v>
      </c>
      <c r="AD63" s="5">
        <f t="shared" si="19"/>
        <v>0</v>
      </c>
      <c r="AE63" s="5">
        <f t="shared" si="17"/>
        <v>0</v>
      </c>
      <c r="AF63" s="5">
        <f t="shared" si="17"/>
        <v>0</v>
      </c>
      <c r="AG63" s="5">
        <f t="shared" si="17"/>
        <v>0</v>
      </c>
      <c r="AH63" s="5">
        <f t="shared" si="17"/>
        <v>0</v>
      </c>
      <c r="AI63" s="5">
        <f t="shared" si="17"/>
        <v>0</v>
      </c>
      <c r="AJ63" s="5">
        <f t="shared" si="17"/>
        <v>0</v>
      </c>
      <c r="AK63" s="5">
        <f t="shared" si="17"/>
        <v>0</v>
      </c>
      <c r="AL63" s="5">
        <f t="shared" si="17"/>
        <v>0</v>
      </c>
      <c r="AM63" s="5">
        <f t="shared" si="17"/>
        <v>0</v>
      </c>
      <c r="AN63" s="5">
        <f t="shared" si="17"/>
        <v>0</v>
      </c>
      <c r="AO63" s="5">
        <f t="shared" si="17"/>
        <v>0</v>
      </c>
      <c r="AP63" s="5">
        <f t="shared" si="17"/>
        <v>0</v>
      </c>
      <c r="AQ63" s="5">
        <f t="shared" si="17"/>
        <v>0</v>
      </c>
      <c r="AR63" s="5">
        <f t="shared" si="17"/>
        <v>0</v>
      </c>
      <c r="AS63" s="5">
        <f t="shared" si="17"/>
        <v>0</v>
      </c>
    </row>
    <row r="64" spans="1:46">
      <c r="D64" s="12"/>
      <c r="L64" s="1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3:45">
      <c r="C65" s="16"/>
      <c r="D65" s="12"/>
      <c r="L65" s="16" t="s">
        <v>72</v>
      </c>
      <c r="M65" s="5">
        <f>COUNT(M6:M42)</f>
        <v>37</v>
      </c>
      <c r="N65" s="5">
        <f t="shared" ref="N65:AB65" si="25">COUNT(N6:N42)</f>
        <v>36</v>
      </c>
      <c r="O65" s="5">
        <f t="shared" si="25"/>
        <v>37</v>
      </c>
      <c r="P65" s="5">
        <f t="shared" si="25"/>
        <v>37</v>
      </c>
      <c r="Q65" s="5">
        <f t="shared" si="25"/>
        <v>37</v>
      </c>
      <c r="R65" s="5">
        <f t="shared" si="25"/>
        <v>37</v>
      </c>
      <c r="S65" s="5">
        <f t="shared" si="25"/>
        <v>37</v>
      </c>
      <c r="T65" s="5">
        <f t="shared" si="25"/>
        <v>36</v>
      </c>
      <c r="U65" s="5">
        <f t="shared" si="25"/>
        <v>36</v>
      </c>
      <c r="V65" s="5">
        <f t="shared" si="25"/>
        <v>36</v>
      </c>
      <c r="W65" s="5">
        <f t="shared" si="25"/>
        <v>36</v>
      </c>
      <c r="X65" s="5">
        <f t="shared" si="25"/>
        <v>35</v>
      </c>
      <c r="Y65" s="5">
        <f t="shared" si="25"/>
        <v>36</v>
      </c>
      <c r="Z65" s="5">
        <f t="shared" si="25"/>
        <v>36</v>
      </c>
      <c r="AA65" s="5">
        <f t="shared" si="25"/>
        <v>36</v>
      </c>
      <c r="AB65" s="5">
        <f t="shared" si="25"/>
        <v>36</v>
      </c>
      <c r="AC65" s="5">
        <f>SUM(M65:AB65)</f>
        <v>581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3:45">
      <c r="D66" s="12"/>
      <c r="L66" s="19" t="s">
        <v>73</v>
      </c>
      <c r="M66" s="5">
        <f t="shared" ref="M66:AB66" si="26">COUNTIFS($B6:$B42,"=x",M6:M42,"&gt;0")</f>
        <v>15</v>
      </c>
      <c r="N66" s="5">
        <f t="shared" si="26"/>
        <v>15</v>
      </c>
      <c r="O66" s="5">
        <f t="shared" si="26"/>
        <v>15</v>
      </c>
      <c r="P66" s="5">
        <f t="shared" si="26"/>
        <v>15</v>
      </c>
      <c r="Q66" s="5">
        <f t="shared" si="26"/>
        <v>15</v>
      </c>
      <c r="R66" s="5">
        <f t="shared" si="26"/>
        <v>15</v>
      </c>
      <c r="S66" s="5">
        <f t="shared" si="26"/>
        <v>15</v>
      </c>
      <c r="T66" s="5">
        <f t="shared" si="26"/>
        <v>15</v>
      </c>
      <c r="U66" s="5">
        <f t="shared" si="26"/>
        <v>15</v>
      </c>
      <c r="V66" s="5">
        <f t="shared" si="26"/>
        <v>15</v>
      </c>
      <c r="W66" s="5">
        <f t="shared" si="26"/>
        <v>15</v>
      </c>
      <c r="X66" s="5">
        <f t="shared" si="26"/>
        <v>15</v>
      </c>
      <c r="Y66" s="5">
        <f t="shared" si="26"/>
        <v>15</v>
      </c>
      <c r="Z66" s="5">
        <f t="shared" si="26"/>
        <v>15</v>
      </c>
      <c r="AA66" s="5">
        <f t="shared" si="26"/>
        <v>15</v>
      </c>
      <c r="AB66" s="5">
        <f t="shared" si="26"/>
        <v>15</v>
      </c>
      <c r="AC66" s="5">
        <f>SUM(M66:AB74)</f>
        <v>581</v>
      </c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3:45">
      <c r="D67" s="12"/>
      <c r="L67" s="16" t="s">
        <v>74</v>
      </c>
      <c r="M67" s="5">
        <f t="shared" ref="M67:AB67" si="27">COUNTIFS($C6:$C42,"=x",M6:M42,"&gt;0")</f>
        <v>0</v>
      </c>
      <c r="N67" s="5">
        <f t="shared" si="27"/>
        <v>0</v>
      </c>
      <c r="O67" s="5">
        <f t="shared" si="27"/>
        <v>0</v>
      </c>
      <c r="P67" s="5">
        <f t="shared" si="27"/>
        <v>0</v>
      </c>
      <c r="Q67" s="5">
        <f t="shared" si="27"/>
        <v>0</v>
      </c>
      <c r="R67" s="5">
        <f t="shared" si="27"/>
        <v>0</v>
      </c>
      <c r="S67" s="5">
        <f t="shared" si="27"/>
        <v>0</v>
      </c>
      <c r="T67" s="5">
        <f t="shared" si="27"/>
        <v>0</v>
      </c>
      <c r="U67" s="5">
        <f t="shared" si="27"/>
        <v>0</v>
      </c>
      <c r="V67" s="5">
        <f t="shared" si="27"/>
        <v>0</v>
      </c>
      <c r="W67" s="5">
        <f t="shared" si="27"/>
        <v>0</v>
      </c>
      <c r="X67" s="5">
        <f t="shared" si="27"/>
        <v>0</v>
      </c>
      <c r="Y67" s="5">
        <f t="shared" si="27"/>
        <v>0</v>
      </c>
      <c r="Z67" s="5">
        <f t="shared" si="27"/>
        <v>0</v>
      </c>
      <c r="AA67" s="5">
        <f t="shared" si="27"/>
        <v>0</v>
      </c>
      <c r="AB67" s="5">
        <f t="shared" si="27"/>
        <v>0</v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3:45">
      <c r="D68" s="12"/>
      <c r="L68" s="19" t="s">
        <v>75</v>
      </c>
      <c r="M68" s="5">
        <f t="shared" ref="M68:AB68" si="28">COUNTIFS($D6:$D42,"=x",M6:M42,"&gt;0")</f>
        <v>2</v>
      </c>
      <c r="N68" s="5">
        <f t="shared" si="28"/>
        <v>2</v>
      </c>
      <c r="O68" s="5">
        <f t="shared" si="28"/>
        <v>2</v>
      </c>
      <c r="P68" s="5">
        <f t="shared" si="28"/>
        <v>2</v>
      </c>
      <c r="Q68" s="5">
        <f t="shared" si="28"/>
        <v>2</v>
      </c>
      <c r="R68" s="5">
        <f t="shared" si="28"/>
        <v>2</v>
      </c>
      <c r="S68" s="5">
        <f t="shared" si="28"/>
        <v>2</v>
      </c>
      <c r="T68" s="5">
        <f t="shared" si="28"/>
        <v>2</v>
      </c>
      <c r="U68" s="5">
        <f t="shared" si="28"/>
        <v>2</v>
      </c>
      <c r="V68" s="5">
        <f t="shared" si="28"/>
        <v>2</v>
      </c>
      <c r="W68" s="5">
        <f t="shared" si="28"/>
        <v>2</v>
      </c>
      <c r="X68" s="5">
        <f t="shared" si="28"/>
        <v>2</v>
      </c>
      <c r="Y68" s="5">
        <f t="shared" si="28"/>
        <v>2</v>
      </c>
      <c r="Z68" s="5">
        <f t="shared" si="28"/>
        <v>2</v>
      </c>
      <c r="AA68" s="5">
        <f t="shared" si="28"/>
        <v>2</v>
      </c>
      <c r="AB68" s="5">
        <f t="shared" si="28"/>
        <v>2</v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3:45">
      <c r="C69" s="16"/>
      <c r="D69" s="12"/>
      <c r="L69" s="19" t="s">
        <v>76</v>
      </c>
      <c r="M69" s="5">
        <f t="shared" ref="M69:AB69" si="29">COUNTIFS($E6:$E42,"=x",M6:M42,"&gt;0")</f>
        <v>0</v>
      </c>
      <c r="N69" s="5">
        <f t="shared" si="29"/>
        <v>0</v>
      </c>
      <c r="O69" s="5">
        <f t="shared" si="29"/>
        <v>0</v>
      </c>
      <c r="P69" s="5">
        <f t="shared" si="29"/>
        <v>0</v>
      </c>
      <c r="Q69" s="5">
        <f t="shared" si="29"/>
        <v>0</v>
      </c>
      <c r="R69" s="5">
        <f t="shared" si="29"/>
        <v>0</v>
      </c>
      <c r="S69" s="5">
        <f t="shared" si="29"/>
        <v>0</v>
      </c>
      <c r="T69" s="5">
        <f t="shared" si="29"/>
        <v>0</v>
      </c>
      <c r="U69" s="5">
        <f t="shared" si="29"/>
        <v>0</v>
      </c>
      <c r="V69" s="5">
        <f t="shared" si="29"/>
        <v>0</v>
      </c>
      <c r="W69" s="5">
        <f t="shared" si="29"/>
        <v>0</v>
      </c>
      <c r="X69" s="5">
        <f t="shared" si="29"/>
        <v>0</v>
      </c>
      <c r="Y69" s="5">
        <f t="shared" si="29"/>
        <v>0</v>
      </c>
      <c r="Z69" s="5">
        <f t="shared" si="29"/>
        <v>0</v>
      </c>
      <c r="AA69" s="5">
        <f t="shared" si="29"/>
        <v>0</v>
      </c>
      <c r="AB69" s="5">
        <f t="shared" si="29"/>
        <v>0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3:45">
      <c r="D70" s="12"/>
      <c r="L70" s="19" t="s">
        <v>77</v>
      </c>
      <c r="M70" s="5">
        <f t="shared" ref="M70:AB70" si="30">COUNTIFS($F6:$F42,"=x",M6:M42,"&gt;0")</f>
        <v>0</v>
      </c>
      <c r="N70" s="5">
        <f t="shared" si="30"/>
        <v>0</v>
      </c>
      <c r="O70" s="5">
        <f t="shared" si="30"/>
        <v>0</v>
      </c>
      <c r="P70" s="5">
        <f t="shared" si="30"/>
        <v>0</v>
      </c>
      <c r="Q70" s="5">
        <f t="shared" si="30"/>
        <v>0</v>
      </c>
      <c r="R70" s="5">
        <f t="shared" si="30"/>
        <v>0</v>
      </c>
      <c r="S70" s="5">
        <f t="shared" si="30"/>
        <v>0</v>
      </c>
      <c r="T70" s="5">
        <f t="shared" si="30"/>
        <v>0</v>
      </c>
      <c r="U70" s="5">
        <f t="shared" si="30"/>
        <v>0</v>
      </c>
      <c r="V70" s="5">
        <f t="shared" si="30"/>
        <v>0</v>
      </c>
      <c r="W70" s="5">
        <f t="shared" si="30"/>
        <v>0</v>
      </c>
      <c r="X70" s="5">
        <f t="shared" si="30"/>
        <v>0</v>
      </c>
      <c r="Y70" s="5">
        <f t="shared" si="30"/>
        <v>0</v>
      </c>
      <c r="Z70" s="5">
        <f t="shared" si="30"/>
        <v>0</v>
      </c>
      <c r="AA70" s="5">
        <f t="shared" si="30"/>
        <v>0</v>
      </c>
      <c r="AB70" s="5">
        <f t="shared" si="30"/>
        <v>0</v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3:45">
      <c r="D71" s="12"/>
      <c r="L71" s="16" t="s">
        <v>78</v>
      </c>
      <c r="M71" s="5">
        <f t="shared" ref="M71:AB71" si="31">COUNTIFS($G6:$G42,"=x",M6:M42,"&gt;0")</f>
        <v>1</v>
      </c>
      <c r="N71" s="5">
        <f t="shared" si="31"/>
        <v>1</v>
      </c>
      <c r="O71" s="5">
        <f t="shared" si="31"/>
        <v>1</v>
      </c>
      <c r="P71" s="5">
        <f t="shared" si="31"/>
        <v>1</v>
      </c>
      <c r="Q71" s="5">
        <f t="shared" si="31"/>
        <v>1</v>
      </c>
      <c r="R71" s="5">
        <f t="shared" si="31"/>
        <v>1</v>
      </c>
      <c r="S71" s="5">
        <f t="shared" si="31"/>
        <v>1</v>
      </c>
      <c r="T71" s="5">
        <f t="shared" si="31"/>
        <v>1</v>
      </c>
      <c r="U71" s="5">
        <f t="shared" si="31"/>
        <v>1</v>
      </c>
      <c r="V71" s="5">
        <f t="shared" si="31"/>
        <v>1</v>
      </c>
      <c r="W71" s="5">
        <f t="shared" si="31"/>
        <v>1</v>
      </c>
      <c r="X71" s="5">
        <f t="shared" si="31"/>
        <v>0</v>
      </c>
      <c r="Y71" s="5">
        <f t="shared" si="31"/>
        <v>1</v>
      </c>
      <c r="Z71" s="5">
        <f t="shared" si="31"/>
        <v>1</v>
      </c>
      <c r="AA71" s="5">
        <f t="shared" si="31"/>
        <v>1</v>
      </c>
      <c r="AB71" s="5">
        <f t="shared" si="31"/>
        <v>1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3:45">
      <c r="D72" s="12"/>
      <c r="L72" s="16" t="s">
        <v>79</v>
      </c>
      <c r="M72" s="5">
        <f t="shared" ref="M72:AB72" si="32">COUNTIFS($H6:$H42,"=x",M6:M42,"&gt;0")</f>
        <v>2</v>
      </c>
      <c r="N72" s="5">
        <f t="shared" si="32"/>
        <v>2</v>
      </c>
      <c r="O72" s="5">
        <f t="shared" si="32"/>
        <v>2</v>
      </c>
      <c r="P72" s="5">
        <f t="shared" si="32"/>
        <v>2</v>
      </c>
      <c r="Q72" s="5">
        <f t="shared" si="32"/>
        <v>2</v>
      </c>
      <c r="R72" s="5">
        <f t="shared" si="32"/>
        <v>2</v>
      </c>
      <c r="S72" s="5">
        <f t="shared" si="32"/>
        <v>2</v>
      </c>
      <c r="T72" s="5">
        <f t="shared" si="32"/>
        <v>2</v>
      </c>
      <c r="U72" s="5">
        <f t="shared" si="32"/>
        <v>2</v>
      </c>
      <c r="V72" s="5">
        <f t="shared" si="32"/>
        <v>2</v>
      </c>
      <c r="W72" s="5">
        <f t="shared" si="32"/>
        <v>2</v>
      </c>
      <c r="X72" s="5">
        <f t="shared" si="32"/>
        <v>2</v>
      </c>
      <c r="Y72" s="5">
        <f t="shared" si="32"/>
        <v>2</v>
      </c>
      <c r="Z72" s="5">
        <f t="shared" si="32"/>
        <v>2</v>
      </c>
      <c r="AA72" s="5">
        <f t="shared" si="32"/>
        <v>2</v>
      </c>
      <c r="AB72" s="5">
        <f t="shared" si="32"/>
        <v>2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3:45">
      <c r="C73" s="17"/>
      <c r="D73" s="12"/>
      <c r="L73" s="16" t="s">
        <v>80</v>
      </c>
      <c r="M73" s="5">
        <f t="shared" ref="M73:AB73" si="33">COUNTIFS($I6:$I42,"=x",M6:M42,"&gt;0")</f>
        <v>8</v>
      </c>
      <c r="N73" s="5">
        <f t="shared" si="33"/>
        <v>8</v>
      </c>
      <c r="O73" s="5">
        <f t="shared" si="33"/>
        <v>8</v>
      </c>
      <c r="P73" s="5">
        <f t="shared" si="33"/>
        <v>8</v>
      </c>
      <c r="Q73" s="5">
        <f t="shared" si="33"/>
        <v>8</v>
      </c>
      <c r="R73" s="5">
        <f t="shared" si="33"/>
        <v>8</v>
      </c>
      <c r="S73" s="5">
        <f t="shared" si="33"/>
        <v>8</v>
      </c>
      <c r="T73" s="5">
        <f t="shared" si="33"/>
        <v>8</v>
      </c>
      <c r="U73" s="5">
        <f t="shared" si="33"/>
        <v>8</v>
      </c>
      <c r="V73" s="5">
        <f t="shared" si="33"/>
        <v>8</v>
      </c>
      <c r="W73" s="5">
        <f t="shared" si="33"/>
        <v>8</v>
      </c>
      <c r="X73" s="5">
        <f t="shared" si="33"/>
        <v>8</v>
      </c>
      <c r="Y73" s="5">
        <f t="shared" si="33"/>
        <v>8</v>
      </c>
      <c r="Z73" s="5">
        <f t="shared" si="33"/>
        <v>8</v>
      </c>
      <c r="AA73" s="5">
        <f t="shared" si="33"/>
        <v>8</v>
      </c>
      <c r="AB73" s="5">
        <f t="shared" si="33"/>
        <v>8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3:45">
      <c r="C74" s="17"/>
      <c r="D74" s="12"/>
      <c r="L74" s="16" t="s">
        <v>81</v>
      </c>
      <c r="M74" s="5">
        <f t="shared" ref="M74:AB74" si="34">COUNTIFS($J6:$J42,"=x",M6:M42,"&gt;0")</f>
        <v>9</v>
      </c>
      <c r="N74" s="5">
        <f t="shared" si="34"/>
        <v>8</v>
      </c>
      <c r="O74" s="5">
        <f t="shared" si="34"/>
        <v>9</v>
      </c>
      <c r="P74" s="5">
        <f t="shared" si="34"/>
        <v>9</v>
      </c>
      <c r="Q74" s="5">
        <f>COUNTIFS($J6:$J42,"=x",Q6:Q42,"&gt;0")</f>
        <v>9</v>
      </c>
      <c r="R74" s="5">
        <f t="shared" si="34"/>
        <v>9</v>
      </c>
      <c r="S74" s="5">
        <f t="shared" si="34"/>
        <v>9</v>
      </c>
      <c r="T74" s="5">
        <f t="shared" si="34"/>
        <v>8</v>
      </c>
      <c r="U74" s="5">
        <f t="shared" si="34"/>
        <v>8</v>
      </c>
      <c r="V74" s="5">
        <f t="shared" si="34"/>
        <v>8</v>
      </c>
      <c r="W74" s="5">
        <f t="shared" si="34"/>
        <v>8</v>
      </c>
      <c r="X74" s="5">
        <f t="shared" si="34"/>
        <v>8</v>
      </c>
      <c r="Y74" s="5">
        <f t="shared" si="34"/>
        <v>8</v>
      </c>
      <c r="Z74" s="5">
        <f t="shared" si="34"/>
        <v>8</v>
      </c>
      <c r="AA74" s="5">
        <f t="shared" si="34"/>
        <v>8</v>
      </c>
      <c r="AB74" s="5">
        <f t="shared" si="34"/>
        <v>8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3:45">
      <c r="C75" s="17"/>
      <c r="D75" s="12"/>
      <c r="L75" s="16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3:45" ht="72">
      <c r="C76" s="17"/>
      <c r="D76" s="12"/>
      <c r="M76" s="3" t="s">
        <v>0</v>
      </c>
      <c r="N76" s="3" t="s">
        <v>6</v>
      </c>
      <c r="O76" s="3" t="s">
        <v>7</v>
      </c>
      <c r="P76" s="3" t="s">
        <v>8</v>
      </c>
      <c r="Q76" s="3" t="s">
        <v>9</v>
      </c>
      <c r="R76" s="3" t="s">
        <v>1</v>
      </c>
      <c r="S76" s="3" t="s">
        <v>2</v>
      </c>
      <c r="T76" s="3" t="s">
        <v>3</v>
      </c>
      <c r="U76" s="3" t="s">
        <v>4</v>
      </c>
      <c r="V76" s="3" t="s">
        <v>17</v>
      </c>
      <c r="W76" s="3" t="s">
        <v>18</v>
      </c>
      <c r="X76" s="3" t="s">
        <v>19</v>
      </c>
      <c r="Y76" s="3" t="s">
        <v>20</v>
      </c>
      <c r="Z76" s="3" t="s">
        <v>21</v>
      </c>
      <c r="AA76" s="3" t="s">
        <v>22</v>
      </c>
      <c r="AB76" s="3" t="s">
        <v>23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3:45">
      <c r="C77" s="17"/>
      <c r="D77" s="12"/>
      <c r="L77" s="16" t="s">
        <v>32</v>
      </c>
      <c r="M77" s="28">
        <f>IF(M65&gt;0,M54/M65,"")</f>
        <v>2.4594594594594597</v>
      </c>
      <c r="N77" s="28">
        <f t="shared" ref="N77:AB77" si="35">IF(N65&gt;0,N54/N65,"")</f>
        <v>2.2777777777777777</v>
      </c>
      <c r="O77" s="28">
        <f t="shared" si="35"/>
        <v>2.0540540540540539</v>
      </c>
      <c r="P77" s="28">
        <f t="shared" si="35"/>
        <v>1.8918918918918919</v>
      </c>
      <c r="Q77" s="28">
        <f t="shared" si="35"/>
        <v>2.3243243243243241</v>
      </c>
      <c r="R77" s="28">
        <f t="shared" si="35"/>
        <v>2.1621621621621623</v>
      </c>
      <c r="S77" s="28">
        <f t="shared" si="35"/>
        <v>2.4594594594594597</v>
      </c>
      <c r="T77" s="28">
        <f t="shared" si="35"/>
        <v>2.0555555555555554</v>
      </c>
      <c r="U77" s="28">
        <f t="shared" si="35"/>
        <v>2.2777777777777777</v>
      </c>
      <c r="V77" s="28">
        <f t="shared" si="35"/>
        <v>2.3611111111111112</v>
      </c>
      <c r="W77" s="28">
        <f t="shared" si="35"/>
        <v>2.5833333333333335</v>
      </c>
      <c r="X77" s="28">
        <f t="shared" si="35"/>
        <v>2.7142857142857144</v>
      </c>
      <c r="Y77" s="28">
        <f t="shared" si="35"/>
        <v>2.3333333333333335</v>
      </c>
      <c r="Z77" s="28">
        <f t="shared" si="35"/>
        <v>2.5277777777777777</v>
      </c>
      <c r="AA77" s="28">
        <f t="shared" si="35"/>
        <v>2.6388888888888888</v>
      </c>
      <c r="AB77" s="28">
        <f t="shared" si="35"/>
        <v>3.0555555555555554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3:45">
      <c r="C78" s="17"/>
      <c r="D78" s="12"/>
      <c r="L78" s="16" t="s">
        <v>33</v>
      </c>
      <c r="M78" s="28">
        <f t="shared" ref="M78:AB78" si="36">IF(M66&gt;0,M55/M66,"")</f>
        <v>2.6</v>
      </c>
      <c r="N78" s="28">
        <f t="shared" si="36"/>
        <v>2.4</v>
      </c>
      <c r="O78" s="28">
        <f t="shared" si="36"/>
        <v>2.2666666666666666</v>
      </c>
      <c r="P78" s="28">
        <f t="shared" si="36"/>
        <v>1.9333333333333333</v>
      </c>
      <c r="Q78" s="28">
        <f t="shared" si="36"/>
        <v>2.8666666666666667</v>
      </c>
      <c r="R78" s="28">
        <f t="shared" si="36"/>
        <v>2.7333333333333334</v>
      </c>
      <c r="S78" s="28">
        <f t="shared" si="36"/>
        <v>2.9333333333333331</v>
      </c>
      <c r="T78" s="28">
        <f t="shared" si="36"/>
        <v>2.0666666666666669</v>
      </c>
      <c r="U78" s="28">
        <f t="shared" si="36"/>
        <v>2.6666666666666665</v>
      </c>
      <c r="V78" s="28">
        <f t="shared" si="36"/>
        <v>2.8</v>
      </c>
      <c r="W78" s="28">
        <f t="shared" si="36"/>
        <v>2.8666666666666667</v>
      </c>
      <c r="X78" s="28">
        <f t="shared" si="36"/>
        <v>3.1333333333333333</v>
      </c>
      <c r="Y78" s="28">
        <f t="shared" si="36"/>
        <v>2.8</v>
      </c>
      <c r="Z78" s="28">
        <f t="shared" si="36"/>
        <v>3.0666666666666669</v>
      </c>
      <c r="AA78" s="28">
        <f t="shared" si="36"/>
        <v>3</v>
      </c>
      <c r="AB78" s="28">
        <f t="shared" si="36"/>
        <v>3.4666666666666668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3:45">
      <c r="C79" s="17"/>
      <c r="D79" s="12"/>
      <c r="L79" s="16" t="s">
        <v>58</v>
      </c>
      <c r="M79" s="28" t="str">
        <f t="shared" ref="M79:AB79" si="37">IF(M67&gt;0,M56/M67,"")</f>
        <v/>
      </c>
      <c r="N79" s="28" t="str">
        <f t="shared" si="37"/>
        <v/>
      </c>
      <c r="O79" s="28" t="str">
        <f t="shared" si="37"/>
        <v/>
      </c>
      <c r="P79" s="28" t="str">
        <f t="shared" si="37"/>
        <v/>
      </c>
      <c r="Q79" s="28" t="str">
        <f t="shared" si="37"/>
        <v/>
      </c>
      <c r="R79" s="28" t="str">
        <f t="shared" si="37"/>
        <v/>
      </c>
      <c r="S79" s="28" t="str">
        <f t="shared" si="37"/>
        <v/>
      </c>
      <c r="T79" s="28" t="str">
        <f t="shared" si="37"/>
        <v/>
      </c>
      <c r="U79" s="28" t="str">
        <f t="shared" si="37"/>
        <v/>
      </c>
      <c r="V79" s="28" t="str">
        <f t="shared" si="37"/>
        <v/>
      </c>
      <c r="W79" s="28" t="str">
        <f t="shared" si="37"/>
        <v/>
      </c>
      <c r="X79" s="28" t="str">
        <f t="shared" si="37"/>
        <v/>
      </c>
      <c r="Y79" s="28" t="str">
        <f t="shared" si="37"/>
        <v/>
      </c>
      <c r="Z79" s="28" t="str">
        <f t="shared" si="37"/>
        <v/>
      </c>
      <c r="AA79" s="28" t="str">
        <f t="shared" si="37"/>
        <v/>
      </c>
      <c r="AB79" s="28" t="str">
        <f t="shared" si="37"/>
        <v/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3:45">
      <c r="C80" s="17"/>
      <c r="D80" s="12"/>
      <c r="L80" s="19" t="s">
        <v>59</v>
      </c>
      <c r="M80" s="28">
        <f t="shared" ref="M80:AB80" si="38">IF(M68&gt;0,M57/M68,"")</f>
        <v>1.5</v>
      </c>
      <c r="N80" s="28">
        <f t="shared" si="38"/>
        <v>1.5</v>
      </c>
      <c r="O80" s="28">
        <f t="shared" si="38"/>
        <v>1.5</v>
      </c>
      <c r="P80" s="28">
        <f t="shared" si="38"/>
        <v>1.5</v>
      </c>
      <c r="Q80" s="28">
        <f t="shared" si="38"/>
        <v>1</v>
      </c>
      <c r="R80" s="28">
        <f t="shared" si="38"/>
        <v>1</v>
      </c>
      <c r="S80" s="28">
        <f t="shared" si="38"/>
        <v>1</v>
      </c>
      <c r="T80" s="28">
        <f t="shared" si="38"/>
        <v>1</v>
      </c>
      <c r="U80" s="28">
        <f t="shared" si="38"/>
        <v>1</v>
      </c>
      <c r="V80" s="28">
        <f t="shared" si="38"/>
        <v>1</v>
      </c>
      <c r="W80" s="28">
        <f t="shared" si="38"/>
        <v>1</v>
      </c>
      <c r="X80" s="28">
        <f t="shared" si="38"/>
        <v>1</v>
      </c>
      <c r="Y80" s="28">
        <f t="shared" si="38"/>
        <v>1.5</v>
      </c>
      <c r="Z80" s="28">
        <f t="shared" si="38"/>
        <v>1.5</v>
      </c>
      <c r="AA80" s="28">
        <f t="shared" si="38"/>
        <v>1.5</v>
      </c>
      <c r="AB80" s="28">
        <f t="shared" si="38"/>
        <v>1.5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45">
      <c r="C81" s="17"/>
      <c r="D81" s="12"/>
      <c r="L81" s="19" t="s">
        <v>42</v>
      </c>
      <c r="M81" s="28" t="str">
        <f t="shared" ref="M81:AB81" si="39">IF(M69&gt;0,M58/M69,"")</f>
        <v/>
      </c>
      <c r="N81" s="28" t="str">
        <f t="shared" si="39"/>
        <v/>
      </c>
      <c r="O81" s="28" t="str">
        <f t="shared" si="39"/>
        <v/>
      </c>
      <c r="P81" s="28" t="str">
        <f t="shared" si="39"/>
        <v/>
      </c>
      <c r="Q81" s="28" t="str">
        <f t="shared" si="39"/>
        <v/>
      </c>
      <c r="R81" s="28" t="str">
        <f t="shared" si="39"/>
        <v/>
      </c>
      <c r="S81" s="28" t="str">
        <f t="shared" si="39"/>
        <v/>
      </c>
      <c r="T81" s="28" t="str">
        <f t="shared" si="39"/>
        <v/>
      </c>
      <c r="U81" s="28" t="str">
        <f t="shared" si="39"/>
        <v/>
      </c>
      <c r="V81" s="28" t="str">
        <f t="shared" si="39"/>
        <v/>
      </c>
      <c r="W81" s="28" t="str">
        <f t="shared" si="39"/>
        <v/>
      </c>
      <c r="X81" s="28" t="str">
        <f t="shared" si="39"/>
        <v/>
      </c>
      <c r="Y81" s="28" t="str">
        <f t="shared" si="39"/>
        <v/>
      </c>
      <c r="Z81" s="28" t="str">
        <f t="shared" si="39"/>
        <v/>
      </c>
      <c r="AA81" s="28" t="str">
        <f t="shared" si="39"/>
        <v/>
      </c>
      <c r="AB81" s="28" t="str">
        <f t="shared" si="39"/>
        <v/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>
      <c r="C82" s="17"/>
      <c r="D82" s="12"/>
      <c r="L82" s="19" t="s">
        <v>60</v>
      </c>
      <c r="M82" s="28" t="str">
        <f t="shared" ref="M82:AB82" si="40">IF(M70&gt;0,M59/M70,"")</f>
        <v/>
      </c>
      <c r="N82" s="28" t="str">
        <f t="shared" si="40"/>
        <v/>
      </c>
      <c r="O82" s="28" t="str">
        <f t="shared" si="40"/>
        <v/>
      </c>
      <c r="P82" s="28" t="str">
        <f t="shared" si="40"/>
        <v/>
      </c>
      <c r="Q82" s="28" t="str">
        <f t="shared" si="40"/>
        <v/>
      </c>
      <c r="R82" s="28" t="str">
        <f t="shared" si="40"/>
        <v/>
      </c>
      <c r="S82" s="28" t="str">
        <f t="shared" si="40"/>
        <v/>
      </c>
      <c r="T82" s="28" t="str">
        <f t="shared" si="40"/>
        <v/>
      </c>
      <c r="U82" s="28" t="str">
        <f t="shared" si="40"/>
        <v/>
      </c>
      <c r="V82" s="28" t="str">
        <f t="shared" si="40"/>
        <v/>
      </c>
      <c r="W82" s="28" t="str">
        <f t="shared" si="40"/>
        <v/>
      </c>
      <c r="X82" s="28" t="str">
        <f t="shared" si="40"/>
        <v/>
      </c>
      <c r="Y82" s="28" t="str">
        <f t="shared" si="40"/>
        <v/>
      </c>
      <c r="Z82" s="28" t="str">
        <f t="shared" si="40"/>
        <v/>
      </c>
      <c r="AA82" s="28" t="str">
        <f t="shared" si="40"/>
        <v/>
      </c>
      <c r="AB82" s="28" t="str">
        <f t="shared" si="40"/>
        <v/>
      </c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>
      <c r="C83" s="17"/>
      <c r="D83" s="12"/>
      <c r="L83" s="19" t="s">
        <v>61</v>
      </c>
      <c r="M83" s="28">
        <f t="shared" ref="M83:AB83" si="41">IF(M71&gt;0,M60/M71,"")</f>
        <v>1</v>
      </c>
      <c r="N83" s="28">
        <f t="shared" si="41"/>
        <v>1</v>
      </c>
      <c r="O83" s="28">
        <f t="shared" si="41"/>
        <v>1</v>
      </c>
      <c r="P83" s="28">
        <f t="shared" si="41"/>
        <v>1</v>
      </c>
      <c r="Q83" s="28">
        <f t="shared" si="41"/>
        <v>1</v>
      </c>
      <c r="R83" s="28">
        <f t="shared" si="41"/>
        <v>1</v>
      </c>
      <c r="S83" s="28">
        <f t="shared" si="41"/>
        <v>1</v>
      </c>
      <c r="T83" s="28">
        <f t="shared" si="41"/>
        <v>1</v>
      </c>
      <c r="U83" s="28">
        <f t="shared" si="41"/>
        <v>1</v>
      </c>
      <c r="V83" s="28">
        <f t="shared" si="41"/>
        <v>1</v>
      </c>
      <c r="W83" s="28">
        <f t="shared" si="41"/>
        <v>2</v>
      </c>
      <c r="X83" s="28" t="str">
        <f t="shared" si="41"/>
        <v/>
      </c>
      <c r="Y83" s="28">
        <f t="shared" si="41"/>
        <v>1</v>
      </c>
      <c r="Z83" s="28">
        <f t="shared" si="41"/>
        <v>1</v>
      </c>
      <c r="AA83" s="28">
        <f t="shared" si="41"/>
        <v>1</v>
      </c>
      <c r="AB83" s="28">
        <f t="shared" si="41"/>
        <v>2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>
      <c r="C84" s="17"/>
      <c r="D84" s="12"/>
      <c r="L84" s="19" t="s">
        <v>51</v>
      </c>
      <c r="M84" s="28">
        <f t="shared" ref="M84:AB84" si="42">IF(M72&gt;0,M61/M72,"")</f>
        <v>4.5</v>
      </c>
      <c r="N84" s="28">
        <f t="shared" si="42"/>
        <v>4</v>
      </c>
      <c r="O84" s="28">
        <f t="shared" si="42"/>
        <v>3.5</v>
      </c>
      <c r="P84" s="28">
        <f t="shared" si="42"/>
        <v>3</v>
      </c>
      <c r="Q84" s="28">
        <f t="shared" si="42"/>
        <v>2</v>
      </c>
      <c r="R84" s="28">
        <f t="shared" si="42"/>
        <v>3</v>
      </c>
      <c r="S84" s="28">
        <f t="shared" si="42"/>
        <v>3</v>
      </c>
      <c r="T84" s="28">
        <f t="shared" si="42"/>
        <v>3</v>
      </c>
      <c r="U84" s="28">
        <f t="shared" si="42"/>
        <v>2</v>
      </c>
      <c r="V84" s="28">
        <f t="shared" si="42"/>
        <v>2</v>
      </c>
      <c r="W84" s="28">
        <f t="shared" si="42"/>
        <v>3.5</v>
      </c>
      <c r="X84" s="28">
        <f t="shared" si="42"/>
        <v>3.5</v>
      </c>
      <c r="Y84" s="28">
        <f t="shared" si="42"/>
        <v>3.5</v>
      </c>
      <c r="Z84" s="28">
        <f t="shared" si="42"/>
        <v>3</v>
      </c>
      <c r="AA84" s="28">
        <f t="shared" si="42"/>
        <v>3.5</v>
      </c>
      <c r="AB84" s="28">
        <f t="shared" si="42"/>
        <v>4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>
      <c r="C85" s="17"/>
      <c r="D85" s="12"/>
      <c r="L85" s="16" t="s">
        <v>34</v>
      </c>
      <c r="M85" s="28">
        <f>IF(M73&gt;0,M62/M73,"")</f>
        <v>2</v>
      </c>
      <c r="N85" s="28">
        <f t="shared" ref="N85:AB85" si="43">IF(N73&gt;0,N62/N73,"")</f>
        <v>2</v>
      </c>
      <c r="O85" s="28">
        <f t="shared" si="43"/>
        <v>1.375</v>
      </c>
      <c r="P85" s="28">
        <f t="shared" si="43"/>
        <v>1.5</v>
      </c>
      <c r="Q85" s="28">
        <f t="shared" si="43"/>
        <v>1.875</v>
      </c>
      <c r="R85" s="28">
        <f t="shared" si="43"/>
        <v>1.75</v>
      </c>
      <c r="S85" s="28">
        <f t="shared" si="43"/>
        <v>1.875</v>
      </c>
      <c r="T85" s="28">
        <f t="shared" si="43"/>
        <v>1.75</v>
      </c>
      <c r="U85" s="28">
        <f t="shared" si="43"/>
        <v>2.25</v>
      </c>
      <c r="V85" s="28">
        <f t="shared" si="43"/>
        <v>2.125</v>
      </c>
      <c r="W85" s="28">
        <f t="shared" si="43"/>
        <v>2.625</v>
      </c>
      <c r="X85" s="28">
        <f t="shared" si="43"/>
        <v>2.375</v>
      </c>
      <c r="Y85" s="28">
        <f t="shared" si="43"/>
        <v>1.875</v>
      </c>
      <c r="Z85" s="28">
        <f t="shared" si="43"/>
        <v>2.125</v>
      </c>
      <c r="AA85" s="28">
        <f t="shared" si="43"/>
        <v>2.5</v>
      </c>
      <c r="AB85" s="28">
        <f t="shared" si="43"/>
        <v>2.625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</row>
    <row r="86" spans="1:45">
      <c r="C86" s="17"/>
      <c r="D86" s="12"/>
      <c r="L86" s="16" t="s">
        <v>36</v>
      </c>
      <c r="M86" s="28">
        <f t="shared" ref="M86:AB86" si="44">IF(M74&gt;0,M63/M74,"")</f>
        <v>2.5555555555555554</v>
      </c>
      <c r="N86" s="28">
        <f t="shared" si="44"/>
        <v>2.25</v>
      </c>
      <c r="O86" s="28">
        <f t="shared" si="44"/>
        <v>2.2222222222222223</v>
      </c>
      <c r="P86" s="28">
        <f t="shared" si="44"/>
        <v>2.1111111111111112</v>
      </c>
      <c r="Q86" s="28">
        <f t="shared" si="44"/>
        <v>2.3333333333333335</v>
      </c>
      <c r="R86" s="28">
        <f t="shared" si="44"/>
        <v>1.7777777777777777</v>
      </c>
      <c r="S86" s="28">
        <f t="shared" si="44"/>
        <v>2.5555555555555554</v>
      </c>
      <c r="T86" s="28">
        <f t="shared" si="44"/>
        <v>2.5</v>
      </c>
      <c r="U86" s="28">
        <f t="shared" si="44"/>
        <v>2.125</v>
      </c>
      <c r="V86" s="28">
        <f t="shared" si="44"/>
        <v>2.375</v>
      </c>
      <c r="W86" s="28">
        <f t="shared" si="44"/>
        <v>2.25</v>
      </c>
      <c r="X86" s="28">
        <f t="shared" si="44"/>
        <v>2.5</v>
      </c>
      <c r="Y86" s="28">
        <f t="shared" si="44"/>
        <v>2</v>
      </c>
      <c r="Z86" s="28">
        <f t="shared" si="44"/>
        <v>2.25</v>
      </c>
      <c r="AA86" s="28">
        <f t="shared" si="44"/>
        <v>2.375</v>
      </c>
      <c r="AB86" s="28">
        <f t="shared" si="44"/>
        <v>3</v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</row>
    <row r="87" spans="1:45">
      <c r="C87" s="17"/>
      <c r="D87" s="12"/>
      <c r="L87" s="16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</row>
    <row r="88" spans="1:45">
      <c r="C88" s="17"/>
      <c r="D88" s="12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</row>
    <row r="89" spans="1:45">
      <c r="C89" s="17"/>
      <c r="D89" s="12"/>
      <c r="L89" s="16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</row>
    <row r="90" spans="1:45">
      <c r="C90" s="17"/>
      <c r="D90" s="12"/>
      <c r="L90" s="16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>
      <c r="C91" s="17"/>
      <c r="D91" s="12"/>
      <c r="L91" s="16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45">
      <c r="C92" s="17"/>
      <c r="D92" s="12"/>
      <c r="L92" s="16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45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</row>
    <row r="94" spans="1:45">
      <c r="A94" s="7" t="s">
        <v>25</v>
      </c>
    </row>
    <row r="95" spans="1:45" ht="86.4">
      <c r="A95" s="2"/>
      <c r="B95" s="3" t="s">
        <v>11</v>
      </c>
      <c r="C95" s="3" t="s">
        <v>46</v>
      </c>
      <c r="D95" s="3" t="s">
        <v>47</v>
      </c>
      <c r="E95" s="3" t="s">
        <v>12</v>
      </c>
      <c r="F95" s="3" t="s">
        <v>48</v>
      </c>
      <c r="G95" s="3" t="s">
        <v>49</v>
      </c>
      <c r="H95" s="3" t="s">
        <v>50</v>
      </c>
      <c r="I95" s="3" t="s">
        <v>13</v>
      </c>
      <c r="J95" s="3" t="s">
        <v>14</v>
      </c>
      <c r="K95" s="3" t="s">
        <v>15</v>
      </c>
      <c r="L95" s="3" t="s">
        <v>26</v>
      </c>
      <c r="M95" s="3" t="s">
        <v>28</v>
      </c>
      <c r="N95" s="3" t="s">
        <v>0</v>
      </c>
      <c r="O95" s="3" t="s">
        <v>6</v>
      </c>
      <c r="P95" s="3" t="s">
        <v>7</v>
      </c>
      <c r="Q95" s="3" t="s">
        <v>8</v>
      </c>
      <c r="R95" s="3" t="s">
        <v>9</v>
      </c>
      <c r="S95" s="3" t="s">
        <v>1</v>
      </c>
      <c r="T95" s="3" t="s">
        <v>2</v>
      </c>
      <c r="U95" s="3" t="s">
        <v>3</v>
      </c>
      <c r="V95" s="3" t="s">
        <v>4</v>
      </c>
      <c r="W95" s="3" t="s">
        <v>17</v>
      </c>
      <c r="X95" s="3" t="s">
        <v>18</v>
      </c>
      <c r="Y95" s="3" t="s">
        <v>19</v>
      </c>
      <c r="Z95" s="3" t="s">
        <v>20</v>
      </c>
      <c r="AA95" s="3" t="s">
        <v>21</v>
      </c>
      <c r="AB95" s="3" t="s">
        <v>22</v>
      </c>
      <c r="AC95" s="3" t="s">
        <v>23</v>
      </c>
      <c r="AD95" s="3" t="s">
        <v>68</v>
      </c>
      <c r="AE95" s="3" t="s">
        <v>28</v>
      </c>
      <c r="AF95" s="3" t="s">
        <v>69</v>
      </c>
      <c r="AG95" s="3" t="s">
        <v>70</v>
      </c>
    </row>
    <row r="96" spans="1:45">
      <c r="A96" s="5">
        <v>1</v>
      </c>
      <c r="B96" s="5"/>
      <c r="C96" s="5"/>
      <c r="D96" s="5"/>
      <c r="E96" s="5"/>
      <c r="F96" s="5"/>
      <c r="G96" s="5"/>
      <c r="H96" s="5"/>
      <c r="I96" s="5"/>
      <c r="J96" s="5" t="s">
        <v>16</v>
      </c>
      <c r="K96" s="5" t="s">
        <v>233</v>
      </c>
      <c r="L96" s="6" t="s">
        <v>27</v>
      </c>
      <c r="M96" s="5" t="s">
        <v>266</v>
      </c>
      <c r="N96" s="5">
        <v>1</v>
      </c>
      <c r="O96" s="5">
        <v>2</v>
      </c>
      <c r="P96" s="5">
        <v>3</v>
      </c>
      <c r="Q96" s="5">
        <v>3</v>
      </c>
      <c r="R96" s="5">
        <v>2</v>
      </c>
      <c r="S96" s="5">
        <v>3</v>
      </c>
      <c r="T96" s="5">
        <v>4</v>
      </c>
      <c r="U96" s="5">
        <v>4</v>
      </c>
      <c r="V96" s="5">
        <v>3</v>
      </c>
      <c r="W96" s="5">
        <v>1</v>
      </c>
      <c r="X96" s="5">
        <v>4</v>
      </c>
      <c r="Y96" s="5">
        <v>4</v>
      </c>
      <c r="Z96" s="5">
        <v>3</v>
      </c>
      <c r="AA96" s="5">
        <v>3</v>
      </c>
      <c r="AB96" s="5">
        <v>4</v>
      </c>
      <c r="AC96" s="5">
        <v>3</v>
      </c>
      <c r="AD96" t="s">
        <v>27</v>
      </c>
      <c r="AE96" t="s">
        <v>267</v>
      </c>
      <c r="AF96" s="5">
        <v>0</v>
      </c>
      <c r="AG96" t="s">
        <v>268</v>
      </c>
    </row>
    <row r="97" spans="1:33">
      <c r="A97" s="5">
        <v>2</v>
      </c>
      <c r="B97" s="5" t="s">
        <v>16</v>
      </c>
      <c r="C97" s="5"/>
      <c r="D97" s="5"/>
      <c r="E97" s="5"/>
      <c r="F97" s="5"/>
      <c r="G97" s="5"/>
      <c r="H97" s="5"/>
      <c r="I97" s="5"/>
      <c r="J97" s="5"/>
      <c r="K97" s="5"/>
      <c r="L97" s="6" t="s">
        <v>27</v>
      </c>
      <c r="M97" s="5">
        <v>0</v>
      </c>
      <c r="N97" s="5">
        <v>5</v>
      </c>
      <c r="O97" s="5">
        <v>3</v>
      </c>
      <c r="P97" s="5">
        <v>4</v>
      </c>
      <c r="Q97" s="5"/>
      <c r="R97" s="5">
        <v>4</v>
      </c>
      <c r="S97" s="5">
        <v>4</v>
      </c>
      <c r="T97" s="5">
        <v>4</v>
      </c>
      <c r="U97" s="5">
        <v>4</v>
      </c>
      <c r="V97" s="5">
        <v>2</v>
      </c>
      <c r="W97" s="5">
        <v>3</v>
      </c>
      <c r="X97" s="5"/>
      <c r="Y97" s="5">
        <v>3</v>
      </c>
      <c r="Z97" s="5">
        <v>2</v>
      </c>
      <c r="AA97" s="5">
        <v>3</v>
      </c>
      <c r="AB97" s="5">
        <v>3</v>
      </c>
      <c r="AC97" s="5">
        <v>3</v>
      </c>
      <c r="AD97" t="s">
        <v>27</v>
      </c>
      <c r="AE97" s="5">
        <v>0</v>
      </c>
      <c r="AF97" s="5">
        <v>0</v>
      </c>
      <c r="AG97" s="5">
        <v>0</v>
      </c>
    </row>
    <row r="98" spans="1:33">
      <c r="A98" s="5">
        <v>3</v>
      </c>
      <c r="B98" s="5"/>
      <c r="C98" s="5"/>
      <c r="D98" s="5"/>
      <c r="E98" s="5"/>
      <c r="F98" s="5"/>
      <c r="G98" s="5"/>
      <c r="H98" s="5"/>
      <c r="I98" s="5" t="s">
        <v>16</v>
      </c>
      <c r="J98" s="5"/>
      <c r="K98" s="5"/>
      <c r="L98" s="6" t="s">
        <v>27</v>
      </c>
      <c r="M98" s="5" t="s">
        <v>269</v>
      </c>
      <c r="N98" s="5">
        <v>4</v>
      </c>
      <c r="O98" s="5">
        <v>4</v>
      </c>
      <c r="P98" s="5">
        <v>3</v>
      </c>
      <c r="Q98" s="5">
        <v>4</v>
      </c>
      <c r="R98" s="5">
        <v>3</v>
      </c>
      <c r="S98" s="5">
        <v>3</v>
      </c>
      <c r="T98" s="5">
        <v>3</v>
      </c>
      <c r="U98" s="5">
        <v>3</v>
      </c>
      <c r="V98" s="5">
        <v>3</v>
      </c>
      <c r="W98" s="5"/>
      <c r="X98" s="5">
        <v>3</v>
      </c>
      <c r="Y98" s="5">
        <v>3</v>
      </c>
      <c r="Z98" s="5">
        <v>3</v>
      </c>
      <c r="AA98" s="5">
        <v>3</v>
      </c>
      <c r="AB98" s="5">
        <v>3</v>
      </c>
      <c r="AC98" s="5">
        <v>5</v>
      </c>
      <c r="AD98" t="s">
        <v>27</v>
      </c>
      <c r="AE98" t="s">
        <v>270</v>
      </c>
      <c r="AF98" s="5">
        <v>0</v>
      </c>
      <c r="AG98" s="5">
        <v>0</v>
      </c>
    </row>
    <row r="99" spans="1:33">
      <c r="A99" s="5">
        <v>4</v>
      </c>
      <c r="B99" s="5"/>
      <c r="C99" s="5"/>
      <c r="D99" s="5"/>
      <c r="E99" s="5"/>
      <c r="F99" s="5"/>
      <c r="G99" s="5"/>
      <c r="H99" s="5"/>
      <c r="I99" s="5"/>
      <c r="J99" s="5" t="s">
        <v>16</v>
      </c>
      <c r="K99" s="5" t="s">
        <v>233</v>
      </c>
      <c r="L99" s="6">
        <v>1</v>
      </c>
      <c r="M99" s="5" t="s">
        <v>271</v>
      </c>
      <c r="N99" s="5">
        <v>3</v>
      </c>
      <c r="O99" s="5">
        <v>3</v>
      </c>
      <c r="P99" s="5">
        <v>2</v>
      </c>
      <c r="Q99" s="5">
        <v>2</v>
      </c>
      <c r="R99" s="5">
        <v>3</v>
      </c>
      <c r="S99" s="5">
        <v>3</v>
      </c>
      <c r="T99" s="5">
        <v>2</v>
      </c>
      <c r="U99" s="5">
        <v>3</v>
      </c>
      <c r="V99" s="5">
        <v>3</v>
      </c>
      <c r="W99" s="5">
        <v>3</v>
      </c>
      <c r="X99" s="5">
        <v>2</v>
      </c>
      <c r="Y99" s="5">
        <v>2</v>
      </c>
      <c r="Z99" s="5">
        <v>3</v>
      </c>
      <c r="AA99" s="5">
        <v>3</v>
      </c>
      <c r="AB99" s="5">
        <v>2</v>
      </c>
      <c r="AC99" s="5">
        <v>2</v>
      </c>
      <c r="AD99" t="s">
        <v>27</v>
      </c>
      <c r="AE99" t="s">
        <v>272</v>
      </c>
      <c r="AF99" t="s">
        <v>273</v>
      </c>
      <c r="AG99" t="s">
        <v>274</v>
      </c>
    </row>
    <row r="100" spans="1:33">
      <c r="A100" s="5">
        <v>5</v>
      </c>
      <c r="B100" s="5"/>
      <c r="C100" s="5"/>
      <c r="D100" s="5"/>
      <c r="E100" s="5"/>
      <c r="F100" s="5"/>
      <c r="G100" s="5"/>
      <c r="H100" s="5"/>
      <c r="I100" s="5" t="s">
        <v>16</v>
      </c>
      <c r="J100" s="5"/>
      <c r="K100" s="5" t="s">
        <v>275</v>
      </c>
      <c r="L100" s="6" t="s">
        <v>27</v>
      </c>
      <c r="M100" s="5" t="s">
        <v>276</v>
      </c>
      <c r="N100" s="5">
        <v>3</v>
      </c>
      <c r="O100" s="5">
        <v>3</v>
      </c>
      <c r="P100" s="5">
        <v>2</v>
      </c>
      <c r="Q100" s="5">
        <v>2</v>
      </c>
      <c r="R100" s="5">
        <v>3</v>
      </c>
      <c r="S100" s="5">
        <v>3</v>
      </c>
      <c r="T100" s="5">
        <v>3</v>
      </c>
      <c r="U100" s="5">
        <v>3</v>
      </c>
      <c r="V100" s="5">
        <v>2</v>
      </c>
      <c r="W100" s="5">
        <v>2</v>
      </c>
      <c r="X100" s="5">
        <v>2</v>
      </c>
      <c r="Y100" s="5">
        <v>2</v>
      </c>
      <c r="Z100" s="5">
        <v>1</v>
      </c>
      <c r="AA100" s="5">
        <v>1</v>
      </c>
      <c r="AB100" s="5">
        <v>1</v>
      </c>
      <c r="AC100" s="5">
        <v>2</v>
      </c>
      <c r="AD100" s="5">
        <v>0</v>
      </c>
      <c r="AE100" s="5">
        <v>0</v>
      </c>
      <c r="AF100" s="5">
        <v>0</v>
      </c>
      <c r="AG100" s="5">
        <v>0</v>
      </c>
    </row>
    <row r="101" spans="1:33">
      <c r="A101" s="5">
        <v>6</v>
      </c>
      <c r="B101" s="5"/>
      <c r="C101" s="5"/>
      <c r="D101" s="5"/>
      <c r="E101" s="5"/>
      <c r="F101" s="5"/>
      <c r="G101" s="5"/>
      <c r="H101" s="5"/>
      <c r="I101" s="5"/>
      <c r="J101" s="5" t="s">
        <v>16</v>
      </c>
      <c r="K101" s="5" t="s">
        <v>255</v>
      </c>
      <c r="L101" s="6" t="s">
        <v>27</v>
      </c>
      <c r="M101" s="5" t="s">
        <v>277</v>
      </c>
      <c r="N101" s="5">
        <v>4</v>
      </c>
      <c r="O101" s="5">
        <v>4</v>
      </c>
      <c r="P101" s="5">
        <v>4</v>
      </c>
      <c r="Q101" s="5">
        <v>4</v>
      </c>
      <c r="R101" s="5">
        <v>3</v>
      </c>
      <c r="S101" s="5">
        <v>3</v>
      </c>
      <c r="T101" s="5">
        <v>3</v>
      </c>
      <c r="U101" s="5">
        <v>4</v>
      </c>
      <c r="V101" s="5">
        <v>4</v>
      </c>
      <c r="W101" s="5">
        <v>4</v>
      </c>
      <c r="X101" s="5">
        <v>3</v>
      </c>
      <c r="Y101" s="5">
        <v>4</v>
      </c>
      <c r="Z101" s="5">
        <v>4</v>
      </c>
      <c r="AA101" s="5">
        <v>4</v>
      </c>
      <c r="AB101" s="5">
        <v>4</v>
      </c>
      <c r="AC101" s="5">
        <v>4</v>
      </c>
      <c r="AD101" t="s">
        <v>27</v>
      </c>
      <c r="AE101" t="s">
        <v>278</v>
      </c>
      <c r="AF101" t="s">
        <v>279</v>
      </c>
      <c r="AG101" t="s">
        <v>280</v>
      </c>
    </row>
    <row r="102" spans="1:33">
      <c r="A102" s="5">
        <v>7</v>
      </c>
      <c r="B102" s="5"/>
      <c r="C102" s="5"/>
      <c r="D102" s="5"/>
      <c r="E102" s="5"/>
      <c r="F102" s="5"/>
      <c r="G102" s="5"/>
      <c r="H102" s="5"/>
      <c r="I102" s="5" t="s">
        <v>16</v>
      </c>
      <c r="J102" s="5"/>
      <c r="K102" s="5" t="s">
        <v>233</v>
      </c>
      <c r="L102" s="6" t="s">
        <v>27</v>
      </c>
      <c r="M102" s="5" t="s">
        <v>281</v>
      </c>
      <c r="N102" s="5">
        <v>4</v>
      </c>
      <c r="O102" s="5">
        <v>3</v>
      </c>
      <c r="P102" s="5">
        <v>2</v>
      </c>
      <c r="Q102" s="5">
        <v>3</v>
      </c>
      <c r="R102" s="5">
        <v>3</v>
      </c>
      <c r="S102" s="5">
        <v>3</v>
      </c>
      <c r="T102" s="5">
        <v>3</v>
      </c>
      <c r="U102" s="5">
        <v>3</v>
      </c>
      <c r="V102" s="5">
        <v>3</v>
      </c>
      <c r="W102" s="5">
        <v>3</v>
      </c>
      <c r="X102" s="5">
        <v>4</v>
      </c>
      <c r="Y102" s="5">
        <v>4</v>
      </c>
      <c r="Z102" s="5">
        <v>4</v>
      </c>
      <c r="AA102" s="5">
        <v>3</v>
      </c>
      <c r="AB102" s="5">
        <v>4</v>
      </c>
      <c r="AC102" s="5">
        <v>4</v>
      </c>
      <c r="AD102" t="s">
        <v>27</v>
      </c>
      <c r="AE102" s="5">
        <v>0</v>
      </c>
      <c r="AF102" s="5">
        <v>0</v>
      </c>
      <c r="AG102" s="5">
        <v>0</v>
      </c>
    </row>
    <row r="103" spans="1:33">
      <c r="A103" s="5">
        <v>8</v>
      </c>
      <c r="B103" s="5"/>
      <c r="C103" s="5"/>
      <c r="D103" s="5"/>
      <c r="E103" s="5"/>
      <c r="F103" s="5"/>
      <c r="G103" s="5"/>
      <c r="H103" s="5"/>
      <c r="I103" s="5"/>
      <c r="J103" s="5" t="s">
        <v>16</v>
      </c>
      <c r="K103" s="5" t="s">
        <v>233</v>
      </c>
      <c r="L103" s="6" t="s">
        <v>27</v>
      </c>
      <c r="M103" s="5">
        <v>0</v>
      </c>
      <c r="N103" s="5">
        <v>3</v>
      </c>
      <c r="O103" s="5">
        <v>3</v>
      </c>
      <c r="P103" s="5">
        <v>3</v>
      </c>
      <c r="Q103" s="5">
        <v>3</v>
      </c>
      <c r="R103" s="5">
        <v>3</v>
      </c>
      <c r="S103" s="5">
        <v>3</v>
      </c>
      <c r="T103" s="5">
        <v>3</v>
      </c>
      <c r="U103" s="5">
        <v>3</v>
      </c>
      <c r="V103" s="5">
        <v>5</v>
      </c>
      <c r="W103" s="5">
        <v>4</v>
      </c>
      <c r="X103" s="5">
        <v>5</v>
      </c>
      <c r="Y103" s="5">
        <v>5</v>
      </c>
      <c r="Z103" s="5">
        <v>4</v>
      </c>
      <c r="AA103" s="5">
        <v>4</v>
      </c>
      <c r="AB103" s="5">
        <v>5</v>
      </c>
      <c r="AC103" s="5">
        <v>5</v>
      </c>
      <c r="AD103" t="s">
        <v>27</v>
      </c>
      <c r="AE103" t="s">
        <v>282</v>
      </c>
      <c r="AF103" t="s">
        <v>283</v>
      </c>
      <c r="AG103" s="5">
        <v>0</v>
      </c>
    </row>
    <row r="104" spans="1:33">
      <c r="A104" s="5">
        <v>9</v>
      </c>
      <c r="B104" s="5"/>
      <c r="C104" s="5"/>
      <c r="D104" s="5"/>
      <c r="E104" s="5"/>
      <c r="F104" s="5"/>
      <c r="G104" s="5"/>
      <c r="H104" s="5"/>
      <c r="I104" s="5"/>
      <c r="J104" s="5" t="s">
        <v>16</v>
      </c>
      <c r="K104" s="5" t="s">
        <v>233</v>
      </c>
      <c r="L104" s="6"/>
      <c r="M104" s="5" t="s">
        <v>255</v>
      </c>
      <c r="N104" s="5">
        <v>4</v>
      </c>
      <c r="O104" s="5">
        <v>4</v>
      </c>
      <c r="P104" s="5">
        <v>4</v>
      </c>
      <c r="Q104" s="5">
        <v>4</v>
      </c>
      <c r="R104" s="5">
        <v>4</v>
      </c>
      <c r="S104" s="5">
        <v>4</v>
      </c>
      <c r="T104" s="5">
        <v>4</v>
      </c>
      <c r="U104" s="5">
        <v>4</v>
      </c>
      <c r="V104" s="5">
        <v>4</v>
      </c>
      <c r="W104" s="5">
        <v>4</v>
      </c>
      <c r="X104" s="5">
        <v>4</v>
      </c>
      <c r="Y104" s="5">
        <v>4</v>
      </c>
      <c r="Z104" s="5">
        <v>3</v>
      </c>
      <c r="AA104" s="5">
        <v>4</v>
      </c>
      <c r="AB104" s="5">
        <v>4</v>
      </c>
      <c r="AC104" s="5">
        <v>4</v>
      </c>
      <c r="AD104" t="s">
        <v>27</v>
      </c>
      <c r="AE104" s="5">
        <v>0</v>
      </c>
      <c r="AF104" s="5" t="s">
        <v>284</v>
      </c>
      <c r="AG104" s="5">
        <v>0</v>
      </c>
    </row>
    <row r="105" spans="1:33">
      <c r="A105" s="5">
        <v>10</v>
      </c>
      <c r="B105" s="5"/>
      <c r="C105" s="5"/>
      <c r="D105" s="5" t="s">
        <v>16</v>
      </c>
      <c r="E105" s="5"/>
      <c r="F105" s="5"/>
      <c r="G105" s="5"/>
      <c r="H105" s="5"/>
      <c r="I105" s="5"/>
      <c r="J105" s="5"/>
      <c r="K105" s="5"/>
      <c r="L105" s="6">
        <v>0</v>
      </c>
      <c r="M105" s="5">
        <v>0</v>
      </c>
      <c r="N105" s="5">
        <v>2</v>
      </c>
      <c r="O105" s="5">
        <v>2</v>
      </c>
      <c r="P105" s="5">
        <v>2</v>
      </c>
      <c r="Q105" s="5">
        <v>2</v>
      </c>
      <c r="R105" s="5">
        <v>2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1</v>
      </c>
      <c r="Z105" s="5">
        <v>2</v>
      </c>
      <c r="AA105" s="5">
        <v>2</v>
      </c>
      <c r="AB105" s="5">
        <v>2</v>
      </c>
      <c r="AC105" s="5">
        <v>2</v>
      </c>
      <c r="AD105" t="s">
        <v>71</v>
      </c>
      <c r="AE105" s="5">
        <v>0</v>
      </c>
      <c r="AF105" s="5">
        <v>0</v>
      </c>
      <c r="AG105" s="5">
        <v>0</v>
      </c>
    </row>
    <row r="106" spans="1:33">
      <c r="A106" s="5">
        <v>11</v>
      </c>
      <c r="B106" s="5"/>
      <c r="C106" s="5"/>
      <c r="D106" s="5"/>
      <c r="E106" s="5"/>
      <c r="F106" s="5"/>
      <c r="G106" s="5"/>
      <c r="H106" s="5"/>
      <c r="I106" s="5"/>
      <c r="J106" s="5" t="s">
        <v>16</v>
      </c>
      <c r="K106" s="5" t="s">
        <v>233</v>
      </c>
      <c r="L106" s="6">
        <v>0</v>
      </c>
      <c r="M106" s="5">
        <v>0</v>
      </c>
      <c r="N106" s="5">
        <v>5</v>
      </c>
      <c r="O106" s="5">
        <v>5</v>
      </c>
      <c r="P106" s="5">
        <v>5</v>
      </c>
      <c r="Q106" s="5">
        <v>5</v>
      </c>
      <c r="R106" s="5">
        <v>5</v>
      </c>
      <c r="S106" s="5">
        <v>5</v>
      </c>
      <c r="T106" s="5">
        <v>5</v>
      </c>
      <c r="U106" s="5">
        <v>4</v>
      </c>
      <c r="V106" s="5">
        <v>4</v>
      </c>
      <c r="W106" s="5">
        <v>5</v>
      </c>
      <c r="X106" s="5">
        <v>5</v>
      </c>
      <c r="Y106" s="5">
        <v>5</v>
      </c>
      <c r="Z106" s="5">
        <v>5</v>
      </c>
      <c r="AA106" s="5">
        <v>5</v>
      </c>
      <c r="AB106" s="5">
        <v>5</v>
      </c>
      <c r="AC106" s="5">
        <v>5</v>
      </c>
      <c r="AD106" t="s">
        <v>27</v>
      </c>
      <c r="AE106" t="s">
        <v>285</v>
      </c>
      <c r="AF106" s="5" t="s">
        <v>286</v>
      </c>
      <c r="AG106" s="5" t="s">
        <v>287</v>
      </c>
    </row>
    <row r="107" spans="1:33">
      <c r="A107" s="5">
        <v>12</v>
      </c>
      <c r="B107" s="5"/>
      <c r="C107" s="5"/>
      <c r="D107" s="5"/>
      <c r="E107" s="5"/>
      <c r="F107" s="5"/>
      <c r="G107" s="5"/>
      <c r="H107" s="5"/>
      <c r="I107" s="5"/>
      <c r="J107" s="5" t="s">
        <v>16</v>
      </c>
      <c r="K107" s="5"/>
      <c r="L107" s="6">
        <v>0</v>
      </c>
      <c r="M107" s="5">
        <v>0</v>
      </c>
      <c r="N107" s="5">
        <v>5</v>
      </c>
      <c r="O107" s="5">
        <v>3</v>
      </c>
      <c r="P107" s="5">
        <v>3</v>
      </c>
      <c r="Q107" s="5">
        <v>4</v>
      </c>
      <c r="R107" s="5">
        <v>3</v>
      </c>
      <c r="S107" s="5">
        <v>2</v>
      </c>
      <c r="T107" s="5">
        <v>2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4</v>
      </c>
      <c r="AA107" s="5">
        <v>4</v>
      </c>
      <c r="AB107" s="5">
        <v>4</v>
      </c>
      <c r="AC107" s="5">
        <v>4</v>
      </c>
      <c r="AD107" t="s">
        <v>27</v>
      </c>
      <c r="AE107" t="s">
        <v>288</v>
      </c>
      <c r="AF107" s="5" t="s">
        <v>289</v>
      </c>
      <c r="AG107" s="5" t="s">
        <v>290</v>
      </c>
    </row>
    <row r="108" spans="1:33">
      <c r="A108" s="5">
        <v>13</v>
      </c>
      <c r="B108" s="5" t="s">
        <v>16</v>
      </c>
      <c r="C108" s="5"/>
      <c r="D108" s="5"/>
      <c r="E108" s="5"/>
      <c r="F108" s="5"/>
      <c r="G108" s="5"/>
      <c r="H108" s="5"/>
      <c r="I108" s="5"/>
      <c r="J108" s="5"/>
      <c r="K108" s="5"/>
      <c r="L108" s="6" t="s">
        <v>27</v>
      </c>
      <c r="M108" s="5" t="s">
        <v>291</v>
      </c>
      <c r="N108" s="5">
        <v>3</v>
      </c>
      <c r="O108" s="5">
        <v>3</v>
      </c>
      <c r="P108" s="5">
        <v>4</v>
      </c>
      <c r="Q108" s="5">
        <v>4</v>
      </c>
      <c r="R108" s="5">
        <v>4</v>
      </c>
      <c r="S108" s="5">
        <v>5</v>
      </c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v>5</v>
      </c>
      <c r="AA108" s="5">
        <v>5</v>
      </c>
      <c r="AB108" s="5">
        <v>5</v>
      </c>
      <c r="AC108" s="5">
        <v>5</v>
      </c>
      <c r="AD108" t="s">
        <v>27</v>
      </c>
      <c r="AE108" t="s">
        <v>292</v>
      </c>
      <c r="AF108" s="5">
        <v>0</v>
      </c>
      <c r="AG108" t="s">
        <v>293</v>
      </c>
    </row>
    <row r="109" spans="1:33">
      <c r="A109" s="5">
        <v>14</v>
      </c>
      <c r="B109" s="5"/>
      <c r="C109" s="5"/>
      <c r="D109" s="5"/>
      <c r="E109" s="5"/>
      <c r="F109" s="5"/>
      <c r="G109" s="5"/>
      <c r="H109" s="5"/>
      <c r="I109" s="5" t="s">
        <v>16</v>
      </c>
      <c r="J109" s="5"/>
      <c r="K109" s="5" t="s">
        <v>233</v>
      </c>
      <c r="L109" s="6" t="s">
        <v>27</v>
      </c>
      <c r="M109" s="5">
        <v>0</v>
      </c>
      <c r="N109" s="5">
        <v>3</v>
      </c>
      <c r="O109" s="5">
        <v>3</v>
      </c>
      <c r="P109" s="5">
        <v>3</v>
      </c>
      <c r="Q109" s="5">
        <v>4</v>
      </c>
      <c r="R109" s="5">
        <v>4</v>
      </c>
      <c r="S109" s="5">
        <v>4</v>
      </c>
      <c r="T109" s="5">
        <v>4</v>
      </c>
      <c r="U109" s="5">
        <v>4</v>
      </c>
      <c r="V109" s="5">
        <v>3</v>
      </c>
      <c r="W109" s="5">
        <v>3</v>
      </c>
      <c r="X109" s="5">
        <v>5</v>
      </c>
      <c r="Y109" s="5">
        <v>4</v>
      </c>
      <c r="Z109" s="5">
        <v>3</v>
      </c>
      <c r="AA109" s="5">
        <v>3</v>
      </c>
      <c r="AB109" s="5">
        <v>3</v>
      </c>
      <c r="AC109" s="5">
        <v>3</v>
      </c>
      <c r="AD109" t="s">
        <v>27</v>
      </c>
      <c r="AE109" t="s">
        <v>294</v>
      </c>
      <c r="AF109" s="5" t="s">
        <v>295</v>
      </c>
      <c r="AG109" s="5">
        <v>0</v>
      </c>
    </row>
    <row r="110" spans="1:33">
      <c r="A110" s="5">
        <v>15</v>
      </c>
      <c r="B110" s="5" t="s">
        <v>16</v>
      </c>
      <c r="C110" s="5"/>
      <c r="D110" s="5"/>
      <c r="E110" s="5"/>
      <c r="F110" s="5"/>
      <c r="G110" s="5"/>
      <c r="H110" s="5"/>
      <c r="I110" s="5"/>
      <c r="J110" s="5"/>
      <c r="K110" s="5"/>
      <c r="L110" s="6">
        <v>0</v>
      </c>
      <c r="M110" s="5">
        <v>0</v>
      </c>
      <c r="N110" s="5">
        <v>4</v>
      </c>
      <c r="O110" s="5">
        <v>4</v>
      </c>
      <c r="P110" s="5">
        <v>3</v>
      </c>
      <c r="Q110" s="5">
        <v>4</v>
      </c>
      <c r="R110" s="5">
        <v>4</v>
      </c>
      <c r="S110" s="5">
        <v>3</v>
      </c>
      <c r="T110" s="5">
        <v>3</v>
      </c>
      <c r="U110" s="5">
        <v>4</v>
      </c>
      <c r="V110" s="5">
        <v>4</v>
      </c>
      <c r="W110" s="5">
        <v>4</v>
      </c>
      <c r="X110" s="5">
        <v>4</v>
      </c>
      <c r="Y110" s="5">
        <v>3</v>
      </c>
      <c r="Z110" s="5">
        <v>3</v>
      </c>
      <c r="AA110" s="5">
        <v>3</v>
      </c>
      <c r="AB110" s="5">
        <v>3</v>
      </c>
      <c r="AC110" s="5"/>
      <c r="AD110" t="s">
        <v>27</v>
      </c>
      <c r="AE110" t="s">
        <v>296</v>
      </c>
      <c r="AF110" s="5">
        <v>0</v>
      </c>
      <c r="AG110" s="5">
        <v>0</v>
      </c>
    </row>
    <row r="111" spans="1:33">
      <c r="A111" s="5">
        <v>16</v>
      </c>
      <c r="B111" s="5"/>
      <c r="C111" s="5"/>
      <c r="D111" s="5"/>
      <c r="E111" s="5"/>
      <c r="F111" s="5"/>
      <c r="G111" s="5"/>
      <c r="H111" s="5" t="s">
        <v>16</v>
      </c>
      <c r="I111" s="5"/>
      <c r="J111" s="5"/>
      <c r="K111" s="5"/>
      <c r="L111" s="6" t="s">
        <v>27</v>
      </c>
      <c r="M111" s="5" t="s">
        <v>330</v>
      </c>
      <c r="N111" s="5">
        <v>4</v>
      </c>
      <c r="O111" s="5">
        <v>4</v>
      </c>
      <c r="P111" s="5">
        <v>4</v>
      </c>
      <c r="Q111" s="5">
        <v>4</v>
      </c>
      <c r="R111" s="5">
        <v>4</v>
      </c>
      <c r="S111" s="5">
        <v>4</v>
      </c>
      <c r="T111" s="5">
        <v>4</v>
      </c>
      <c r="U111" s="5">
        <v>4</v>
      </c>
      <c r="V111" s="5">
        <v>4</v>
      </c>
      <c r="W111" s="5">
        <v>4</v>
      </c>
      <c r="X111" s="5">
        <v>4</v>
      </c>
      <c r="Y111" s="5">
        <v>5</v>
      </c>
      <c r="Z111" s="5">
        <v>5</v>
      </c>
      <c r="AA111" s="5">
        <v>4</v>
      </c>
      <c r="AB111" s="5">
        <v>5</v>
      </c>
      <c r="AC111" s="5">
        <v>5</v>
      </c>
      <c r="AD111" t="s">
        <v>27</v>
      </c>
      <c r="AE111" t="s">
        <v>297</v>
      </c>
      <c r="AF111" s="5" t="s">
        <v>298</v>
      </c>
      <c r="AG111" s="5">
        <v>0</v>
      </c>
    </row>
    <row r="112" spans="1:33">
      <c r="A112" s="5">
        <v>17</v>
      </c>
      <c r="B112" s="5" t="s">
        <v>16</v>
      </c>
      <c r="C112" s="5"/>
      <c r="D112" s="5"/>
      <c r="E112" s="5"/>
      <c r="F112" s="5"/>
      <c r="G112" s="5"/>
      <c r="H112" s="5"/>
      <c r="I112" s="5"/>
      <c r="J112" s="5"/>
      <c r="K112" s="5"/>
      <c r="L112" s="6" t="s">
        <v>27</v>
      </c>
      <c r="M112" s="5" t="s">
        <v>299</v>
      </c>
      <c r="N112" s="5">
        <v>4</v>
      </c>
      <c r="O112" s="5">
        <v>4</v>
      </c>
      <c r="P112" s="5">
        <v>4</v>
      </c>
      <c r="Q112" s="5">
        <v>4</v>
      </c>
      <c r="R112" s="5">
        <v>5</v>
      </c>
      <c r="S112" s="5">
        <v>5</v>
      </c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3</v>
      </c>
      <c r="AA112" s="5">
        <v>4</v>
      </c>
      <c r="AB112" s="5">
        <v>3</v>
      </c>
      <c r="AC112" s="5">
        <v>4</v>
      </c>
      <c r="AD112" t="s">
        <v>27</v>
      </c>
      <c r="AE112" t="s">
        <v>300</v>
      </c>
      <c r="AF112" s="5" t="s">
        <v>301</v>
      </c>
      <c r="AG112" s="5" t="s">
        <v>302</v>
      </c>
    </row>
    <row r="113" spans="1:33">
      <c r="A113" s="5">
        <v>18</v>
      </c>
      <c r="B113" s="5" t="s">
        <v>16</v>
      </c>
      <c r="C113" s="5"/>
      <c r="D113" s="5"/>
      <c r="E113" s="5"/>
      <c r="F113" s="5"/>
      <c r="G113" s="5"/>
      <c r="H113" s="5"/>
      <c r="I113" s="5"/>
      <c r="J113" s="5"/>
      <c r="K113" s="5"/>
      <c r="L113" s="6" t="s">
        <v>27</v>
      </c>
      <c r="M113" s="5">
        <v>0</v>
      </c>
      <c r="N113" s="5">
        <v>4</v>
      </c>
      <c r="O113" s="5">
        <v>5</v>
      </c>
      <c r="P113" s="5">
        <v>4</v>
      </c>
      <c r="Q113" s="5">
        <v>5</v>
      </c>
      <c r="R113" s="5">
        <v>4</v>
      </c>
      <c r="S113" s="5">
        <v>4</v>
      </c>
      <c r="T113" s="5">
        <v>4</v>
      </c>
      <c r="U113" s="5">
        <v>4</v>
      </c>
      <c r="V113" s="5">
        <v>5</v>
      </c>
      <c r="W113" s="5">
        <v>5</v>
      </c>
      <c r="X113" s="5">
        <v>5</v>
      </c>
      <c r="Y113" s="5">
        <v>5</v>
      </c>
      <c r="Z113" s="5">
        <v>5</v>
      </c>
      <c r="AA113" s="5">
        <v>5</v>
      </c>
      <c r="AB113" s="5">
        <v>5</v>
      </c>
      <c r="AC113" s="5">
        <v>5</v>
      </c>
      <c r="AD113" t="s">
        <v>27</v>
      </c>
      <c r="AE113" t="s">
        <v>303</v>
      </c>
      <c r="AF113" s="5" t="s">
        <v>304</v>
      </c>
      <c r="AG113" s="5" t="s">
        <v>305</v>
      </c>
    </row>
    <row r="114" spans="1:33">
      <c r="A114" s="5">
        <v>19</v>
      </c>
      <c r="B114" s="5"/>
      <c r="C114" s="5"/>
      <c r="D114" s="5"/>
      <c r="E114" s="5"/>
      <c r="F114" s="5"/>
      <c r="G114" s="5"/>
      <c r="H114" s="5"/>
      <c r="I114" s="5" t="s">
        <v>16</v>
      </c>
      <c r="J114" s="5"/>
      <c r="K114" s="5"/>
      <c r="L114" s="6" t="s">
        <v>27</v>
      </c>
      <c r="M114" s="5" t="s">
        <v>306</v>
      </c>
      <c r="N114" s="5">
        <v>1</v>
      </c>
      <c r="O114" s="5">
        <v>1</v>
      </c>
      <c r="P114" s="5">
        <v>1</v>
      </c>
      <c r="Q114" s="5">
        <v>1</v>
      </c>
      <c r="R114" s="5">
        <v>1</v>
      </c>
      <c r="S114" s="5">
        <v>1</v>
      </c>
      <c r="T114" s="5">
        <v>1</v>
      </c>
      <c r="U114" s="5">
        <v>1</v>
      </c>
      <c r="V114" s="5">
        <v>1</v>
      </c>
      <c r="W114" s="5">
        <v>1</v>
      </c>
      <c r="X114" s="5">
        <v>1</v>
      </c>
      <c r="Y114" s="5">
        <v>1</v>
      </c>
      <c r="Z114" s="5">
        <v>1</v>
      </c>
      <c r="AA114" s="5">
        <v>1</v>
      </c>
      <c r="AB114" s="5">
        <v>1</v>
      </c>
      <c r="AC114" s="5">
        <v>1</v>
      </c>
      <c r="AD114" t="s">
        <v>27</v>
      </c>
      <c r="AE114" t="s">
        <v>307</v>
      </c>
      <c r="AF114" s="5" t="s">
        <v>308</v>
      </c>
      <c r="AG114" s="5" t="s">
        <v>309</v>
      </c>
    </row>
    <row r="115" spans="1:33">
      <c r="A115" s="5">
        <v>20</v>
      </c>
      <c r="B115" s="5"/>
      <c r="C115" s="5"/>
      <c r="D115" s="5"/>
      <c r="E115" s="5"/>
      <c r="F115" s="5"/>
      <c r="G115" s="5"/>
      <c r="H115" s="5"/>
      <c r="I115" s="5" t="s">
        <v>16</v>
      </c>
      <c r="J115" s="5"/>
      <c r="K115" s="5"/>
      <c r="L115" s="6" t="s">
        <v>27</v>
      </c>
      <c r="M115" s="5">
        <v>0</v>
      </c>
      <c r="N115" s="5">
        <v>4</v>
      </c>
      <c r="O115" s="5">
        <v>3</v>
      </c>
      <c r="P115" s="5">
        <v>4</v>
      </c>
      <c r="Q115" s="5">
        <v>2</v>
      </c>
      <c r="R115" s="5">
        <v>3</v>
      </c>
      <c r="S115" s="5">
        <v>3</v>
      </c>
      <c r="T115" s="5">
        <v>4</v>
      </c>
      <c r="U115" s="5">
        <v>4</v>
      </c>
      <c r="V115" s="5">
        <v>3</v>
      </c>
      <c r="W115" s="5">
        <v>4</v>
      </c>
      <c r="X115" s="5">
        <v>3</v>
      </c>
      <c r="Y115" s="5">
        <v>3</v>
      </c>
      <c r="Z115" s="5">
        <v>3</v>
      </c>
      <c r="AA115" s="5">
        <v>3</v>
      </c>
      <c r="AB115" s="5">
        <v>3</v>
      </c>
      <c r="AC115" s="5">
        <v>2</v>
      </c>
      <c r="AD115" t="s">
        <v>27</v>
      </c>
      <c r="AE115" t="s">
        <v>310</v>
      </c>
      <c r="AF115" s="5" t="s">
        <v>311</v>
      </c>
      <c r="AG115" s="5">
        <v>0</v>
      </c>
    </row>
    <row r="116" spans="1:33">
      <c r="A116" s="5">
        <v>21</v>
      </c>
      <c r="B116" s="5"/>
      <c r="C116" s="5"/>
      <c r="D116" s="5"/>
      <c r="E116" s="5"/>
      <c r="F116" s="5"/>
      <c r="G116" s="5"/>
      <c r="H116" s="5"/>
      <c r="I116" s="5" t="s">
        <v>16</v>
      </c>
      <c r="J116" s="5"/>
      <c r="K116" s="5"/>
      <c r="L116" s="6" t="s">
        <v>27</v>
      </c>
      <c r="M116" s="5" t="s">
        <v>329</v>
      </c>
      <c r="N116" s="5">
        <v>4</v>
      </c>
      <c r="O116" s="5">
        <v>3</v>
      </c>
      <c r="P116" s="5">
        <v>2</v>
      </c>
      <c r="Q116" s="5">
        <v>2</v>
      </c>
      <c r="R116" s="5">
        <v>4</v>
      </c>
      <c r="S116" s="5">
        <v>4</v>
      </c>
      <c r="T116" s="5">
        <v>3</v>
      </c>
      <c r="U116" s="5">
        <v>2</v>
      </c>
      <c r="V116" s="5">
        <v>2</v>
      </c>
      <c r="W116" s="5">
        <v>2</v>
      </c>
      <c r="X116" s="5">
        <v>2</v>
      </c>
      <c r="Y116" s="5">
        <v>2</v>
      </c>
      <c r="Z116" s="5">
        <v>3</v>
      </c>
      <c r="AA116" s="5">
        <v>4</v>
      </c>
      <c r="AB116" s="5">
        <v>4</v>
      </c>
      <c r="AC116" s="5">
        <v>3</v>
      </c>
      <c r="AD116" t="s">
        <v>27</v>
      </c>
      <c r="AE116" s="5">
        <v>0</v>
      </c>
      <c r="AF116" s="5" t="s">
        <v>312</v>
      </c>
      <c r="AG116" s="5">
        <v>0</v>
      </c>
    </row>
    <row r="117" spans="1:33">
      <c r="A117" s="5">
        <v>22</v>
      </c>
      <c r="B117" s="5"/>
      <c r="C117" s="5"/>
      <c r="D117" s="5"/>
      <c r="E117" s="5"/>
      <c r="F117" s="5"/>
      <c r="G117" s="5"/>
      <c r="H117" s="5"/>
      <c r="I117" s="5" t="s">
        <v>16</v>
      </c>
      <c r="J117" s="5"/>
      <c r="K117" s="5"/>
      <c r="L117" s="6" t="s">
        <v>27</v>
      </c>
      <c r="M117" s="5">
        <v>0</v>
      </c>
      <c r="N117" s="5">
        <v>4</v>
      </c>
      <c r="O117" s="5">
        <v>4</v>
      </c>
      <c r="P117" s="5">
        <v>4</v>
      </c>
      <c r="Q117" s="5">
        <v>4</v>
      </c>
      <c r="R117" s="5">
        <v>4</v>
      </c>
      <c r="S117" s="5">
        <v>1</v>
      </c>
      <c r="T117" s="5">
        <v>3</v>
      </c>
      <c r="U117" s="5">
        <v>3</v>
      </c>
      <c r="V117" s="5">
        <v>2</v>
      </c>
      <c r="W117" s="5">
        <v>2</v>
      </c>
      <c r="X117" s="5">
        <v>2</v>
      </c>
      <c r="Y117" s="5">
        <v>2</v>
      </c>
      <c r="Z117" s="5">
        <v>3</v>
      </c>
      <c r="AA117" s="5">
        <v>3</v>
      </c>
      <c r="AB117" s="5">
        <v>3</v>
      </c>
      <c r="AC117" s="5">
        <v>3</v>
      </c>
      <c r="AD117" t="s">
        <v>27</v>
      </c>
      <c r="AE117" t="s">
        <v>313</v>
      </c>
      <c r="AF117" s="5" t="s">
        <v>314</v>
      </c>
      <c r="AG117" s="5">
        <v>0</v>
      </c>
    </row>
    <row r="118" spans="1:33">
      <c r="A118" s="5">
        <v>23</v>
      </c>
      <c r="B118" s="5"/>
      <c r="C118" s="5"/>
      <c r="D118" s="5"/>
      <c r="E118" s="5"/>
      <c r="F118" s="5"/>
      <c r="G118" s="5"/>
      <c r="H118" s="5"/>
      <c r="I118" s="5" t="s">
        <v>16</v>
      </c>
      <c r="J118" s="5"/>
      <c r="K118" s="5"/>
      <c r="L118" s="6" t="s">
        <v>27</v>
      </c>
      <c r="M118" s="5" t="s">
        <v>328</v>
      </c>
      <c r="N118" s="5">
        <v>3</v>
      </c>
      <c r="O118" s="5">
        <v>3</v>
      </c>
      <c r="P118" s="5">
        <v>3</v>
      </c>
      <c r="Q118" s="5">
        <v>3</v>
      </c>
      <c r="R118" s="5">
        <v>4</v>
      </c>
      <c r="S118" s="5">
        <v>4</v>
      </c>
      <c r="T118" s="5">
        <v>4</v>
      </c>
      <c r="U118" s="5">
        <v>4</v>
      </c>
      <c r="V118" s="5">
        <v>3</v>
      </c>
      <c r="W118" s="5">
        <v>3</v>
      </c>
      <c r="X118" s="5">
        <v>3</v>
      </c>
      <c r="Y118" s="5">
        <v>4</v>
      </c>
      <c r="Z118" s="5">
        <v>4</v>
      </c>
      <c r="AA118" s="5">
        <v>4</v>
      </c>
      <c r="AB118" s="5">
        <v>4</v>
      </c>
      <c r="AC118" s="5">
        <v>4</v>
      </c>
      <c r="AD118" t="s">
        <v>27</v>
      </c>
      <c r="AE118" t="s">
        <v>315</v>
      </c>
      <c r="AF118" s="5" t="s">
        <v>316</v>
      </c>
      <c r="AG118" s="5" t="s">
        <v>317</v>
      </c>
    </row>
    <row r="119" spans="1:33">
      <c r="A119" s="5">
        <v>24</v>
      </c>
      <c r="B119" s="5" t="s">
        <v>16</v>
      </c>
      <c r="C119" s="5"/>
      <c r="D119" s="5"/>
      <c r="E119" s="5"/>
      <c r="F119" s="5"/>
      <c r="G119" s="5"/>
      <c r="H119" s="5"/>
      <c r="I119" s="5"/>
      <c r="J119" s="5"/>
      <c r="K119" s="5"/>
      <c r="L119" s="6" t="s">
        <v>27</v>
      </c>
      <c r="M119" s="5" t="s">
        <v>318</v>
      </c>
      <c r="N119" s="5">
        <v>3</v>
      </c>
      <c r="O119" s="5">
        <v>3</v>
      </c>
      <c r="P119" s="5">
        <v>3</v>
      </c>
      <c r="Q119" s="5">
        <v>2</v>
      </c>
      <c r="R119" s="5">
        <v>3</v>
      </c>
      <c r="S119" s="5">
        <v>3</v>
      </c>
      <c r="T119" s="5">
        <v>3</v>
      </c>
      <c r="U119" s="5">
        <v>3</v>
      </c>
      <c r="V119" s="5">
        <v>2</v>
      </c>
      <c r="W119" s="5">
        <v>3</v>
      </c>
      <c r="X119" s="5">
        <v>3</v>
      </c>
      <c r="Y119" s="5">
        <v>3</v>
      </c>
      <c r="Z119" s="5">
        <v>3</v>
      </c>
      <c r="AA119" s="5">
        <v>2</v>
      </c>
      <c r="AB119" s="5">
        <v>3</v>
      </c>
      <c r="AC119" s="5">
        <v>1</v>
      </c>
      <c r="AD119" t="s">
        <v>27</v>
      </c>
      <c r="AE119" s="5">
        <v>0</v>
      </c>
      <c r="AF119" s="5" t="s">
        <v>319</v>
      </c>
      <c r="AG119" s="5">
        <v>0</v>
      </c>
    </row>
    <row r="120" spans="1:33">
      <c r="A120" s="5">
        <v>25</v>
      </c>
      <c r="B120" s="5" t="s">
        <v>16</v>
      </c>
      <c r="C120" s="5"/>
      <c r="D120" s="5"/>
      <c r="E120" s="5"/>
      <c r="F120" s="5"/>
      <c r="G120" s="5"/>
      <c r="H120" s="5"/>
      <c r="I120" s="5"/>
      <c r="J120" s="5"/>
      <c r="K120" s="5"/>
      <c r="L120" s="6" t="s">
        <v>27</v>
      </c>
      <c r="M120" s="5">
        <v>0</v>
      </c>
      <c r="N120" s="5">
        <v>4</v>
      </c>
      <c r="O120" s="5">
        <v>4</v>
      </c>
      <c r="P120" s="5">
        <v>4</v>
      </c>
      <c r="Q120" s="5">
        <v>4</v>
      </c>
      <c r="R120" s="5">
        <v>4</v>
      </c>
      <c r="S120" s="5">
        <v>4</v>
      </c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t="s">
        <v>27</v>
      </c>
      <c r="AE120" t="s">
        <v>320</v>
      </c>
      <c r="AF120" s="5" t="s">
        <v>321</v>
      </c>
      <c r="AG120" s="5" t="s">
        <v>322</v>
      </c>
    </row>
    <row r="121" spans="1:33">
      <c r="A121" s="5">
        <v>26</v>
      </c>
      <c r="B121" s="5" t="s">
        <v>16</v>
      </c>
      <c r="C121" s="5"/>
      <c r="D121" s="5"/>
      <c r="E121" s="5"/>
      <c r="F121" s="5"/>
      <c r="G121" s="5"/>
      <c r="H121" s="5"/>
      <c r="I121" s="5"/>
      <c r="J121" s="5"/>
      <c r="K121" s="5"/>
      <c r="L121" s="6" t="s">
        <v>27</v>
      </c>
      <c r="M121" s="5" t="s">
        <v>323</v>
      </c>
      <c r="N121" s="5">
        <v>4</v>
      </c>
      <c r="O121" s="5">
        <v>3</v>
      </c>
      <c r="P121" s="5">
        <v>3</v>
      </c>
      <c r="Q121" s="5">
        <v>3</v>
      </c>
      <c r="R121" s="5">
        <v>4</v>
      </c>
      <c r="S121" s="5">
        <v>4</v>
      </c>
      <c r="T121" s="5">
        <v>3</v>
      </c>
      <c r="U121" s="5">
        <v>3</v>
      </c>
      <c r="V121" s="5">
        <v>3</v>
      </c>
      <c r="W121" s="5">
        <v>3</v>
      </c>
      <c r="X121" s="5">
        <v>3</v>
      </c>
      <c r="Y121" s="5">
        <v>3</v>
      </c>
      <c r="Z121" s="5">
        <v>3</v>
      </c>
      <c r="AA121" s="5">
        <v>4</v>
      </c>
      <c r="AB121" s="5">
        <v>3</v>
      </c>
      <c r="AC121" s="5">
        <v>3</v>
      </c>
      <c r="AD121" t="s">
        <v>27</v>
      </c>
      <c r="AE121" t="s">
        <v>324</v>
      </c>
      <c r="AF121" s="5" t="s">
        <v>325</v>
      </c>
      <c r="AG121" s="5" t="s">
        <v>326</v>
      </c>
    </row>
    <row r="122" spans="1:33">
      <c r="A122" s="5">
        <v>27</v>
      </c>
      <c r="B122" s="5"/>
      <c r="C122" s="5"/>
      <c r="D122" s="5" t="s">
        <v>16</v>
      </c>
      <c r="E122" s="5"/>
      <c r="F122" s="5"/>
      <c r="G122" s="5"/>
      <c r="H122" s="5"/>
      <c r="I122" s="5"/>
      <c r="J122" s="5"/>
      <c r="K122" s="5"/>
      <c r="L122" s="6" t="s">
        <v>27</v>
      </c>
      <c r="M122" s="5" t="s">
        <v>327</v>
      </c>
      <c r="N122" s="5">
        <v>2</v>
      </c>
      <c r="O122" s="5">
        <v>3</v>
      </c>
      <c r="P122" s="5">
        <v>3</v>
      </c>
      <c r="Q122" s="5">
        <v>2</v>
      </c>
      <c r="R122" s="5">
        <v>3</v>
      </c>
      <c r="S122" s="5">
        <v>3</v>
      </c>
      <c r="T122" s="5">
        <v>3</v>
      </c>
      <c r="U122" s="5">
        <v>3</v>
      </c>
      <c r="V122" s="5">
        <v>3</v>
      </c>
      <c r="W122" s="5">
        <v>3</v>
      </c>
      <c r="X122" s="5">
        <v>3</v>
      </c>
      <c r="Y122" s="5">
        <v>3</v>
      </c>
      <c r="Z122" s="5">
        <v>2</v>
      </c>
      <c r="AA122" s="5">
        <v>2</v>
      </c>
      <c r="AB122" s="5">
        <v>2</v>
      </c>
      <c r="AC122" s="5">
        <v>2</v>
      </c>
      <c r="AD122" t="s">
        <v>27</v>
      </c>
      <c r="AE122" t="s">
        <v>331</v>
      </c>
      <c r="AF122" s="5" t="s">
        <v>332</v>
      </c>
      <c r="AG122" s="5" t="s">
        <v>333</v>
      </c>
    </row>
    <row r="123" spans="1:33">
      <c r="A123" s="5">
        <v>28</v>
      </c>
      <c r="B123" s="5"/>
      <c r="C123" s="5"/>
      <c r="D123" s="5"/>
      <c r="E123" s="5"/>
      <c r="F123" s="5"/>
      <c r="G123" s="5"/>
      <c r="H123" s="5"/>
      <c r="I123" s="5"/>
      <c r="J123" s="5" t="s">
        <v>16</v>
      </c>
      <c r="K123" s="5" t="s">
        <v>334</v>
      </c>
      <c r="L123" s="6" t="s">
        <v>27</v>
      </c>
      <c r="M123" s="5" t="s">
        <v>335</v>
      </c>
      <c r="N123" s="5">
        <v>2</v>
      </c>
      <c r="O123" s="5">
        <v>2</v>
      </c>
      <c r="P123" s="5">
        <v>3</v>
      </c>
      <c r="Q123" s="5">
        <v>3</v>
      </c>
      <c r="R123" s="5">
        <v>3</v>
      </c>
      <c r="S123" s="5">
        <v>3</v>
      </c>
      <c r="T123" s="5">
        <v>3</v>
      </c>
      <c r="U123" s="5">
        <v>3</v>
      </c>
      <c r="V123" s="5">
        <v>2</v>
      </c>
      <c r="W123" s="5">
        <v>2</v>
      </c>
      <c r="X123" s="5">
        <v>2</v>
      </c>
      <c r="Y123" s="5">
        <v>2</v>
      </c>
      <c r="Z123" s="5">
        <v>2</v>
      </c>
      <c r="AA123" s="5">
        <v>2</v>
      </c>
      <c r="AB123" s="5">
        <v>1</v>
      </c>
      <c r="AC123" s="5">
        <v>3</v>
      </c>
      <c r="AD123" t="s">
        <v>27</v>
      </c>
      <c r="AE123" t="s">
        <v>336</v>
      </c>
      <c r="AF123" s="5" t="s">
        <v>337</v>
      </c>
      <c r="AG123" s="5" t="s">
        <v>338</v>
      </c>
    </row>
    <row r="124" spans="1:33">
      <c r="A124" s="5">
        <v>29</v>
      </c>
      <c r="B124" s="5"/>
      <c r="C124" s="5"/>
      <c r="D124" s="5"/>
      <c r="E124" s="5"/>
      <c r="F124" s="5"/>
      <c r="G124" s="5"/>
      <c r="H124" s="5"/>
      <c r="I124" s="5"/>
      <c r="J124" s="5" t="s">
        <v>16</v>
      </c>
      <c r="K124" s="5" t="s">
        <v>264</v>
      </c>
      <c r="L124" s="6" t="s">
        <v>27</v>
      </c>
      <c r="M124" s="5" t="s">
        <v>339</v>
      </c>
      <c r="N124" s="5">
        <v>3</v>
      </c>
      <c r="O124" s="5">
        <v>3</v>
      </c>
      <c r="P124" s="5">
        <v>4</v>
      </c>
      <c r="Q124" s="5">
        <v>4</v>
      </c>
      <c r="R124" s="5">
        <v>3</v>
      </c>
      <c r="S124" s="5">
        <v>2</v>
      </c>
      <c r="T124" s="5">
        <v>3</v>
      </c>
      <c r="U124" s="5">
        <v>4</v>
      </c>
      <c r="V124" s="5">
        <v>4</v>
      </c>
      <c r="W124" s="5">
        <v>4</v>
      </c>
      <c r="X124" s="5">
        <v>3</v>
      </c>
      <c r="Y124" s="5">
        <v>3</v>
      </c>
      <c r="Z124" s="5">
        <v>3</v>
      </c>
      <c r="AA124" s="5">
        <v>3</v>
      </c>
      <c r="AB124" s="5">
        <v>4</v>
      </c>
      <c r="AC124" s="5">
        <v>3</v>
      </c>
      <c r="AD124" t="s">
        <v>27</v>
      </c>
      <c r="AE124" t="s">
        <v>340</v>
      </c>
      <c r="AF124" s="5" t="s">
        <v>341</v>
      </c>
      <c r="AG124" s="5" t="s">
        <v>342</v>
      </c>
    </row>
    <row r="125" spans="1:33">
      <c r="A125" s="5">
        <v>30</v>
      </c>
      <c r="B125" s="5"/>
      <c r="C125" s="5"/>
      <c r="D125" s="5"/>
      <c r="E125" s="5"/>
      <c r="F125" s="5"/>
      <c r="G125" s="5"/>
      <c r="H125" s="5"/>
      <c r="I125" s="5"/>
      <c r="J125" s="5" t="s">
        <v>16</v>
      </c>
      <c r="K125" s="5" t="s">
        <v>343</v>
      </c>
      <c r="L125" s="6" t="s">
        <v>27</v>
      </c>
      <c r="M125" s="5">
        <v>0</v>
      </c>
      <c r="N125" s="5">
        <v>2</v>
      </c>
      <c r="O125" s="5">
        <v>1</v>
      </c>
      <c r="P125" s="5">
        <v>1</v>
      </c>
      <c r="Q125" s="5">
        <v>3</v>
      </c>
      <c r="R125" s="5">
        <v>4</v>
      </c>
      <c r="S125" s="5">
        <v>1</v>
      </c>
      <c r="T125" s="5">
        <v>4</v>
      </c>
      <c r="U125" s="5">
        <v>4</v>
      </c>
      <c r="V125" s="5">
        <v>4</v>
      </c>
      <c r="W125" s="5">
        <v>5</v>
      </c>
      <c r="X125" s="5">
        <v>5</v>
      </c>
      <c r="Y125" s="5">
        <v>5</v>
      </c>
      <c r="Z125" s="5">
        <v>2</v>
      </c>
      <c r="AA125" s="5">
        <v>5</v>
      </c>
      <c r="AB125" s="5">
        <v>5</v>
      </c>
      <c r="AC125" s="5">
        <v>5</v>
      </c>
      <c r="AD125" t="s">
        <v>27</v>
      </c>
      <c r="AE125" t="s">
        <v>344</v>
      </c>
      <c r="AF125" s="5" t="s">
        <v>345</v>
      </c>
      <c r="AG125">
        <v>0</v>
      </c>
    </row>
    <row r="126" spans="1:33">
      <c r="A126" s="5">
        <v>31</v>
      </c>
      <c r="B126" s="5"/>
      <c r="C126" s="5"/>
      <c r="D126" s="5"/>
      <c r="E126" s="5"/>
      <c r="F126" s="5"/>
      <c r="G126" s="5"/>
      <c r="H126" s="5"/>
      <c r="I126" s="5" t="s">
        <v>16</v>
      </c>
      <c r="J126" s="5"/>
      <c r="K126" s="5"/>
      <c r="L126" s="6" t="s">
        <v>27</v>
      </c>
      <c r="M126" s="5">
        <v>0</v>
      </c>
      <c r="N126" s="5">
        <v>4</v>
      </c>
      <c r="O126" s="5">
        <v>4</v>
      </c>
      <c r="P126" s="5">
        <v>4</v>
      </c>
      <c r="Q126" s="5">
        <v>3</v>
      </c>
      <c r="R126" s="5">
        <v>4</v>
      </c>
      <c r="S126" s="5">
        <v>5</v>
      </c>
      <c r="T126" s="5">
        <v>5</v>
      </c>
      <c r="U126" s="5">
        <v>4</v>
      </c>
      <c r="V126" s="5">
        <v>4</v>
      </c>
      <c r="W126" s="5">
        <v>4</v>
      </c>
      <c r="X126" s="5">
        <v>5</v>
      </c>
      <c r="Y126" s="5">
        <v>4</v>
      </c>
      <c r="Z126" s="5">
        <v>3</v>
      </c>
      <c r="AA126" s="5">
        <v>4</v>
      </c>
      <c r="AB126" s="5">
        <v>4</v>
      </c>
      <c r="AC126" s="5">
        <v>3</v>
      </c>
      <c r="AD126" t="s">
        <v>27</v>
      </c>
      <c r="AE126" t="s">
        <v>346</v>
      </c>
      <c r="AF126" s="5" t="s">
        <v>347</v>
      </c>
      <c r="AG126">
        <v>0</v>
      </c>
    </row>
    <row r="127" spans="1:33">
      <c r="A127" s="5">
        <v>32</v>
      </c>
      <c r="B127" s="5"/>
      <c r="C127" s="5"/>
      <c r="D127" s="5"/>
      <c r="E127" s="5"/>
      <c r="F127" s="5"/>
      <c r="G127" s="5"/>
      <c r="H127" s="5"/>
      <c r="I127" s="5"/>
      <c r="J127" s="5" t="s">
        <v>16</v>
      </c>
      <c r="K127" s="5"/>
      <c r="L127" s="6" t="s">
        <v>27</v>
      </c>
      <c r="M127" s="5" t="s">
        <v>348</v>
      </c>
      <c r="N127" s="5">
        <v>2</v>
      </c>
      <c r="O127" s="5">
        <v>2</v>
      </c>
      <c r="P127" s="5">
        <v>2</v>
      </c>
      <c r="Q127" s="5">
        <v>2</v>
      </c>
      <c r="R127" s="5">
        <v>2</v>
      </c>
      <c r="S127" s="5">
        <v>3</v>
      </c>
      <c r="T127" s="5">
        <v>3</v>
      </c>
      <c r="U127" s="5">
        <v>2</v>
      </c>
      <c r="V127" s="5">
        <v>2</v>
      </c>
      <c r="W127" s="5">
        <v>2</v>
      </c>
      <c r="X127" s="5">
        <v>2</v>
      </c>
      <c r="Y127" s="5">
        <v>2</v>
      </c>
      <c r="Z127" s="5">
        <v>2</v>
      </c>
      <c r="AA127" s="5">
        <v>2</v>
      </c>
      <c r="AB127" s="5"/>
      <c r="AC127" s="5">
        <v>2</v>
      </c>
      <c r="AD127" t="s">
        <v>27</v>
      </c>
      <c r="AE127" t="s">
        <v>349</v>
      </c>
      <c r="AF127" s="5" t="s">
        <v>350</v>
      </c>
      <c r="AG127">
        <v>0</v>
      </c>
    </row>
    <row r="128" spans="1:33" ht="15" thickBo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20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15"/>
      <c r="AE128" s="8"/>
      <c r="AF128" s="8"/>
      <c r="AG128" s="8"/>
    </row>
    <row r="129" spans="1:51" ht="15" thickTop="1">
      <c r="A129" s="10"/>
      <c r="D129" s="16" t="s">
        <v>29</v>
      </c>
      <c r="E129" s="12">
        <f>COUNT(A96:A128)</f>
        <v>32</v>
      </c>
      <c r="F129" s="12"/>
      <c r="G129" s="12"/>
      <c r="H129" s="12"/>
      <c r="I129" s="12"/>
      <c r="J129" s="13"/>
      <c r="K129" s="16" t="s">
        <v>32</v>
      </c>
      <c r="N129" s="18">
        <f t="shared" ref="N129:AC129" si="45">AVERAGE(N96:N128)</f>
        <v>3.34375</v>
      </c>
      <c r="O129" s="18">
        <f t="shared" si="45"/>
        <v>3.15625</v>
      </c>
      <c r="P129" s="18">
        <f t="shared" si="45"/>
        <v>3.125</v>
      </c>
      <c r="Q129" s="18">
        <f t="shared" si="45"/>
        <v>3.193548387096774</v>
      </c>
      <c r="R129" s="18">
        <f t="shared" si="45"/>
        <v>3.40625</v>
      </c>
      <c r="S129" s="18">
        <f t="shared" si="45"/>
        <v>3.21875</v>
      </c>
      <c r="T129" s="18">
        <f t="shared" si="45"/>
        <v>3.34375</v>
      </c>
      <c r="U129" s="18">
        <f t="shared" si="45"/>
        <v>3.4375</v>
      </c>
      <c r="V129" s="18">
        <f t="shared" si="45"/>
        <v>3.21875</v>
      </c>
      <c r="W129" s="18">
        <f t="shared" si="45"/>
        <v>3.2903225806451615</v>
      </c>
      <c r="X129" s="18">
        <f t="shared" si="45"/>
        <v>3.4193548387096775</v>
      </c>
      <c r="Y129" s="18">
        <f t="shared" si="45"/>
        <v>3.40625</v>
      </c>
      <c r="Z129" s="18">
        <f t="shared" si="45"/>
        <v>3.125</v>
      </c>
      <c r="AA129" s="18">
        <f t="shared" si="45"/>
        <v>3.3125</v>
      </c>
      <c r="AB129" s="18">
        <f t="shared" si="45"/>
        <v>3.4193548387096775</v>
      </c>
      <c r="AC129" s="18">
        <f t="shared" si="45"/>
        <v>3.3548387096774195</v>
      </c>
    </row>
    <row r="130" spans="1:51">
      <c r="A130" s="10"/>
      <c r="D130" s="16" t="s">
        <v>30</v>
      </c>
      <c r="E130" s="12">
        <f>COUNTIF(B96:B128,"=x")</f>
        <v>8</v>
      </c>
      <c r="F130" s="12"/>
      <c r="G130" s="12"/>
      <c r="H130" s="12"/>
      <c r="I130" s="12"/>
      <c r="J130" s="13"/>
      <c r="K130" s="16" t="s">
        <v>33</v>
      </c>
      <c r="M130" s="18"/>
      <c r="N130" s="18">
        <f t="shared" ref="N130:AC130" si="46">IF($E130&gt;0,AVERAGEIF($B96:$B128,"=x",N96:N128),"" )</f>
        <v>3.875</v>
      </c>
      <c r="O130" s="18">
        <f t="shared" si="46"/>
        <v>3.625</v>
      </c>
      <c r="P130" s="18">
        <f t="shared" si="46"/>
        <v>3.625</v>
      </c>
      <c r="Q130" s="18">
        <f t="shared" si="46"/>
        <v>3.7142857142857144</v>
      </c>
      <c r="R130" s="18">
        <f t="shared" si="46"/>
        <v>4</v>
      </c>
      <c r="S130" s="18">
        <f t="shared" si="46"/>
        <v>4</v>
      </c>
      <c r="T130" s="18">
        <f t="shared" si="46"/>
        <v>3.75</v>
      </c>
      <c r="U130" s="18">
        <f t="shared" si="46"/>
        <v>3.875</v>
      </c>
      <c r="V130" s="18">
        <f t="shared" si="46"/>
        <v>3.625</v>
      </c>
      <c r="W130" s="18">
        <f t="shared" si="46"/>
        <v>3.875</v>
      </c>
      <c r="X130" s="18">
        <f t="shared" si="46"/>
        <v>4</v>
      </c>
      <c r="Y130" s="18">
        <f t="shared" si="46"/>
        <v>3.75</v>
      </c>
      <c r="Z130" s="18">
        <f t="shared" si="46"/>
        <v>3.5</v>
      </c>
      <c r="AA130" s="18">
        <f t="shared" si="46"/>
        <v>3.75</v>
      </c>
      <c r="AB130" s="18">
        <f t="shared" si="46"/>
        <v>3.625</v>
      </c>
      <c r="AC130" s="18">
        <f t="shared" si="46"/>
        <v>3.5714285714285716</v>
      </c>
    </row>
    <row r="131" spans="1:51">
      <c r="D131" s="16" t="s">
        <v>53</v>
      </c>
      <c r="E131" s="12">
        <f>COUNTIF(C96:C128,"=x")</f>
        <v>0</v>
      </c>
      <c r="K131" s="16" t="s">
        <v>58</v>
      </c>
      <c r="M131" s="18"/>
      <c r="N131" s="18" t="str">
        <f>IF($E131&gt;0,AVERAGEIF($C96:$C128,"=x",N96:N128),"" )</f>
        <v/>
      </c>
      <c r="O131" s="18" t="str">
        <f>IF($E131&gt;0,AVERAGEIF($C96:$C128,"=x",O96:O128),"" )</f>
        <v/>
      </c>
      <c r="P131" s="18" t="str">
        <f>IF($E131&gt;0,AVERAGEIF($C96:$C128,"=x",P96:P128),"" )</f>
        <v/>
      </c>
      <c r="Q131" s="18" t="str">
        <f>IF($E131&gt;0,AVERAGEIF($C96:$C128,"=x",Q96:Q128),"" )</f>
        <v/>
      </c>
      <c r="R131" s="18" t="str">
        <f>IF($E131&gt;0,AVERAGEIF($C96:$C128,"=x",R96:R128),"" )</f>
        <v/>
      </c>
      <c r="S131" s="18" t="str">
        <f t="shared" ref="S131:AC131" si="47">IF($E131&gt;0,AVERAGEIF($B97:$B129,"=x",S97:S129),"" )</f>
        <v/>
      </c>
      <c r="T131" s="18" t="str">
        <f t="shared" si="47"/>
        <v/>
      </c>
      <c r="U131" s="18" t="str">
        <f t="shared" si="47"/>
        <v/>
      </c>
      <c r="V131" s="18" t="str">
        <f t="shared" si="47"/>
        <v/>
      </c>
      <c r="W131" s="18" t="str">
        <f t="shared" si="47"/>
        <v/>
      </c>
      <c r="X131" s="18" t="str">
        <f t="shared" si="47"/>
        <v/>
      </c>
      <c r="Y131" s="18" t="str">
        <f t="shared" si="47"/>
        <v/>
      </c>
      <c r="Z131" s="18" t="str">
        <f t="shared" si="47"/>
        <v/>
      </c>
      <c r="AA131" s="18" t="str">
        <f t="shared" si="47"/>
        <v/>
      </c>
      <c r="AB131" s="18" t="str">
        <f t="shared" si="47"/>
        <v/>
      </c>
      <c r="AC131" s="18" t="str">
        <f t="shared" si="47"/>
        <v/>
      </c>
      <c r="AD131" s="18"/>
    </row>
    <row r="132" spans="1:51">
      <c r="A132" s="10"/>
      <c r="D132" s="19" t="s">
        <v>54</v>
      </c>
      <c r="E132" s="12">
        <f>COUNTIF(D96:D128,"=x")</f>
        <v>2</v>
      </c>
      <c r="F132" s="12"/>
      <c r="G132" s="12"/>
      <c r="H132" s="12"/>
      <c r="I132" s="12"/>
      <c r="J132" s="13"/>
      <c r="K132" s="19" t="s">
        <v>59</v>
      </c>
      <c r="M132" s="18"/>
      <c r="N132" s="18">
        <f t="shared" ref="N132:AC132" si="48">IF($E132&gt;0,AVERAGEIF($D96:$D128,"=x",N96:N128),"" )</f>
        <v>2</v>
      </c>
      <c r="O132" s="18">
        <f t="shared" si="48"/>
        <v>2.5</v>
      </c>
      <c r="P132" s="18">
        <f t="shared" si="48"/>
        <v>2.5</v>
      </c>
      <c r="Q132" s="18">
        <f t="shared" si="48"/>
        <v>2</v>
      </c>
      <c r="R132" s="18">
        <f t="shared" si="48"/>
        <v>2.5</v>
      </c>
      <c r="S132" s="18">
        <f t="shared" si="48"/>
        <v>2</v>
      </c>
      <c r="T132" s="18">
        <f t="shared" si="48"/>
        <v>2</v>
      </c>
      <c r="U132" s="18">
        <f t="shared" si="48"/>
        <v>2</v>
      </c>
      <c r="V132" s="18">
        <f t="shared" si="48"/>
        <v>2</v>
      </c>
      <c r="W132" s="18">
        <f t="shared" si="48"/>
        <v>2</v>
      </c>
      <c r="X132" s="18">
        <f t="shared" si="48"/>
        <v>2</v>
      </c>
      <c r="Y132" s="18">
        <f t="shared" si="48"/>
        <v>2</v>
      </c>
      <c r="Z132" s="18">
        <f t="shared" si="48"/>
        <v>2</v>
      </c>
      <c r="AA132" s="18">
        <f t="shared" si="48"/>
        <v>2</v>
      </c>
      <c r="AB132" s="18">
        <f t="shared" si="48"/>
        <v>2</v>
      </c>
      <c r="AC132" s="18">
        <f t="shared" si="48"/>
        <v>2</v>
      </c>
      <c r="AD132" s="18"/>
    </row>
    <row r="133" spans="1:51">
      <c r="A133" s="10"/>
      <c r="D133" s="19" t="s">
        <v>43</v>
      </c>
      <c r="E133" s="12">
        <f>COUNTIF(E96:E128,"=x")</f>
        <v>0</v>
      </c>
      <c r="F133" s="12"/>
      <c r="G133" s="12"/>
      <c r="H133" s="12"/>
      <c r="I133" s="12"/>
      <c r="J133" s="13"/>
      <c r="K133" s="19" t="s">
        <v>42</v>
      </c>
      <c r="M133" s="18"/>
      <c r="N133" s="18" t="str">
        <f t="shared" ref="N133:AC133" si="49">IF($E133&gt;0,AVERAGEIF($B99:$B131,"=x",N99:N131),"" )</f>
        <v/>
      </c>
      <c r="O133" s="18" t="str">
        <f t="shared" si="49"/>
        <v/>
      </c>
      <c r="P133" s="18" t="str">
        <f t="shared" si="49"/>
        <v/>
      </c>
      <c r="Q133" s="18" t="str">
        <f t="shared" si="49"/>
        <v/>
      </c>
      <c r="R133" s="18" t="str">
        <f t="shared" si="49"/>
        <v/>
      </c>
      <c r="S133" s="18" t="str">
        <f t="shared" si="49"/>
        <v/>
      </c>
      <c r="T133" s="18" t="str">
        <f t="shared" si="49"/>
        <v/>
      </c>
      <c r="U133" s="18" t="str">
        <f t="shared" si="49"/>
        <v/>
      </c>
      <c r="V133" s="18" t="str">
        <f t="shared" si="49"/>
        <v/>
      </c>
      <c r="W133" s="18" t="str">
        <f t="shared" si="49"/>
        <v/>
      </c>
      <c r="X133" s="18" t="str">
        <f t="shared" si="49"/>
        <v/>
      </c>
      <c r="Y133" s="18" t="str">
        <f t="shared" si="49"/>
        <v/>
      </c>
      <c r="Z133" s="18" t="str">
        <f t="shared" si="49"/>
        <v/>
      </c>
      <c r="AA133" s="18" t="str">
        <f t="shared" si="49"/>
        <v/>
      </c>
      <c r="AB133" s="18" t="str">
        <f t="shared" si="49"/>
        <v/>
      </c>
      <c r="AC133" s="18" t="str">
        <f t="shared" si="49"/>
        <v/>
      </c>
      <c r="AD133" s="18"/>
    </row>
    <row r="134" spans="1:51">
      <c r="A134" s="10"/>
      <c r="D134" s="19" t="s">
        <v>56</v>
      </c>
      <c r="E134" s="12">
        <f>COUNTIF(F96:F128,"=x")</f>
        <v>0</v>
      </c>
      <c r="F134" s="12"/>
      <c r="G134" s="12"/>
      <c r="H134" s="12"/>
      <c r="I134" s="12"/>
      <c r="J134" s="13"/>
      <c r="K134" s="19" t="s">
        <v>60</v>
      </c>
      <c r="M134" s="18"/>
      <c r="N134" s="18" t="str">
        <f t="shared" ref="N134:AC134" si="50">IF($E134&gt;0,AVERAGEIF($B100:$B132,"=x",N100:N132),"" )</f>
        <v/>
      </c>
      <c r="O134" s="18" t="str">
        <f t="shared" si="50"/>
        <v/>
      </c>
      <c r="P134" s="18" t="str">
        <f t="shared" si="50"/>
        <v/>
      </c>
      <c r="Q134" s="18" t="str">
        <f t="shared" si="50"/>
        <v/>
      </c>
      <c r="R134" s="18" t="str">
        <f t="shared" si="50"/>
        <v/>
      </c>
      <c r="S134" s="18" t="str">
        <f t="shared" si="50"/>
        <v/>
      </c>
      <c r="T134" s="18" t="str">
        <f t="shared" si="50"/>
        <v/>
      </c>
      <c r="U134" s="18" t="str">
        <f t="shared" si="50"/>
        <v/>
      </c>
      <c r="V134" s="18" t="str">
        <f t="shared" si="50"/>
        <v/>
      </c>
      <c r="W134" s="18" t="str">
        <f t="shared" si="50"/>
        <v/>
      </c>
      <c r="X134" s="18" t="str">
        <f t="shared" si="50"/>
        <v/>
      </c>
      <c r="Y134" s="18" t="str">
        <f t="shared" si="50"/>
        <v/>
      </c>
      <c r="Z134" s="18" t="str">
        <f t="shared" si="50"/>
        <v/>
      </c>
      <c r="AA134" s="18" t="str">
        <f t="shared" si="50"/>
        <v/>
      </c>
      <c r="AB134" s="18" t="str">
        <f t="shared" si="50"/>
        <v/>
      </c>
      <c r="AC134" s="18" t="str">
        <f t="shared" si="50"/>
        <v/>
      </c>
      <c r="AD134" s="18"/>
    </row>
    <row r="135" spans="1:51">
      <c r="A135" s="10"/>
      <c r="D135" s="19" t="s">
        <v>55</v>
      </c>
      <c r="E135" s="12">
        <f>COUNTIF(G96:G128,"=x")</f>
        <v>0</v>
      </c>
      <c r="F135" s="12"/>
      <c r="G135" s="12"/>
      <c r="H135" s="12"/>
      <c r="I135" s="12"/>
      <c r="J135" s="13"/>
      <c r="K135" s="19" t="s">
        <v>61</v>
      </c>
      <c r="M135" s="18"/>
      <c r="N135" s="18" t="str">
        <f>IF($E135&gt;0,AVERAGEIF($B101:$B133,"=x",N101:N133),"" )</f>
        <v/>
      </c>
      <c r="O135" s="18" t="str">
        <f t="shared" ref="O135:AC135" si="51">IF($E135&gt;0,AVERAGEIF($G96:$G128,"=x",O96:O128),"" )</f>
        <v/>
      </c>
      <c r="P135" s="18" t="str">
        <f t="shared" si="51"/>
        <v/>
      </c>
      <c r="Q135" s="18" t="str">
        <f t="shared" si="51"/>
        <v/>
      </c>
      <c r="R135" s="18" t="str">
        <f t="shared" si="51"/>
        <v/>
      </c>
      <c r="S135" s="18" t="str">
        <f t="shared" si="51"/>
        <v/>
      </c>
      <c r="T135" s="18" t="str">
        <f t="shared" si="51"/>
        <v/>
      </c>
      <c r="U135" s="18" t="str">
        <f t="shared" si="51"/>
        <v/>
      </c>
      <c r="V135" s="18" t="str">
        <f t="shared" si="51"/>
        <v/>
      </c>
      <c r="W135" s="18" t="str">
        <f t="shared" si="51"/>
        <v/>
      </c>
      <c r="X135" s="18" t="str">
        <f t="shared" si="51"/>
        <v/>
      </c>
      <c r="Y135" s="18" t="str">
        <f t="shared" si="51"/>
        <v/>
      </c>
      <c r="Z135" s="18" t="str">
        <f t="shared" si="51"/>
        <v/>
      </c>
      <c r="AA135" s="18" t="str">
        <f t="shared" si="51"/>
        <v/>
      </c>
      <c r="AB135" s="18" t="str">
        <f t="shared" si="51"/>
        <v/>
      </c>
      <c r="AC135" s="18" t="str">
        <f t="shared" si="51"/>
        <v/>
      </c>
      <c r="AD135" s="18"/>
    </row>
    <row r="136" spans="1:51">
      <c r="A136" s="10"/>
      <c r="D136" s="19" t="s">
        <v>52</v>
      </c>
      <c r="E136" s="12">
        <f>COUNTIF(H96:H128,"=x")</f>
        <v>1</v>
      </c>
      <c r="F136" s="12"/>
      <c r="G136" s="12"/>
      <c r="H136" s="12"/>
      <c r="I136" s="12"/>
      <c r="J136" s="13"/>
      <c r="K136" s="19" t="s">
        <v>51</v>
      </c>
      <c r="M136" s="18"/>
      <c r="N136" s="18">
        <f>IF($E136&gt;0,AVERAGEIF($B102:$B134,"=x",N102:N134),"" )</f>
        <v>3.7142857142857144</v>
      </c>
      <c r="O136" s="18">
        <f t="shared" ref="O136:R138" si="52">IF($E136&gt;0,AVERAGEIF($B102:$B134,"=x",O102:O134),"" )</f>
        <v>3.7142857142857144</v>
      </c>
      <c r="P136" s="18">
        <f t="shared" si="52"/>
        <v>3.5714285714285716</v>
      </c>
      <c r="Q136" s="18">
        <f t="shared" si="52"/>
        <v>3.7142857142857144</v>
      </c>
      <c r="R136" s="18">
        <f t="shared" si="52"/>
        <v>4</v>
      </c>
      <c r="S136" s="18">
        <f>IF($E136&gt;0,AVERAGEIF($H96:$H128,"=x",S96:S128),"" )</f>
        <v>4</v>
      </c>
      <c r="T136" s="18">
        <f t="shared" ref="T136:AC136" si="53">IF($E136&gt;0,AVERAGEIF($B102:$B134,"=x",T102:T134),"" )</f>
        <v>3.7142857142857144</v>
      </c>
      <c r="U136" s="18">
        <f t="shared" si="53"/>
        <v>3.8571428571428572</v>
      </c>
      <c r="V136" s="18">
        <f t="shared" si="53"/>
        <v>3.8571428571428572</v>
      </c>
      <c r="W136" s="18">
        <f t="shared" si="53"/>
        <v>4</v>
      </c>
      <c r="X136" s="18">
        <f t="shared" si="53"/>
        <v>4</v>
      </c>
      <c r="Y136" s="18">
        <f t="shared" si="53"/>
        <v>3.8571428571428572</v>
      </c>
      <c r="Z136" s="18">
        <f t="shared" si="53"/>
        <v>3.7142857142857144</v>
      </c>
      <c r="AA136" s="18">
        <f t="shared" si="53"/>
        <v>3.8571428571428572</v>
      </c>
      <c r="AB136" s="18">
        <f t="shared" si="53"/>
        <v>3.7142857142857144</v>
      </c>
      <c r="AC136" s="18">
        <f t="shared" si="53"/>
        <v>3.6666666666666665</v>
      </c>
      <c r="AD136" s="18" t="e">
        <f>IF($E136&gt;0,AVERAGEIF($H96:$H128,"=x",AD96:AD128),"" )</f>
        <v>#DIV/0!</v>
      </c>
    </row>
    <row r="137" spans="1:51">
      <c r="D137" s="17" t="s">
        <v>31</v>
      </c>
      <c r="E137" s="12">
        <f>COUNTIF(I96:I128,"=x")</f>
        <v>10</v>
      </c>
      <c r="K137" s="16" t="s">
        <v>34</v>
      </c>
      <c r="M137" s="18"/>
      <c r="N137" s="18">
        <f>IF($E137&gt;0,AVERAGEIF($B103:$B135,"=x",N103:N135),"" )</f>
        <v>3.7142857142857144</v>
      </c>
      <c r="O137" s="18">
        <f t="shared" si="52"/>
        <v>3.7142857142857144</v>
      </c>
      <c r="P137" s="18">
        <f t="shared" si="52"/>
        <v>3.5714285714285716</v>
      </c>
      <c r="Q137" s="18">
        <f t="shared" si="52"/>
        <v>3.7142857142857144</v>
      </c>
      <c r="R137" s="18">
        <f t="shared" si="52"/>
        <v>4</v>
      </c>
      <c r="S137" s="18">
        <f>IF($E137&gt;0,AVERAGEIF($B103:$B135,"=x",S103:S135),"" )</f>
        <v>4</v>
      </c>
      <c r="T137" s="18">
        <f t="shared" ref="T137:AC137" si="54">IF($E137&gt;0,AVERAGEIF($B103:$B135,"=x",T103:T135),"" )</f>
        <v>3.7142857142857144</v>
      </c>
      <c r="U137" s="18">
        <f t="shared" si="54"/>
        <v>3.8571428571428572</v>
      </c>
      <c r="V137" s="18">
        <f t="shared" si="54"/>
        <v>3.8571428571428572</v>
      </c>
      <c r="W137" s="18">
        <f t="shared" si="54"/>
        <v>4</v>
      </c>
      <c r="X137" s="18">
        <f t="shared" si="54"/>
        <v>4</v>
      </c>
      <c r="Y137" s="18">
        <f t="shared" si="54"/>
        <v>3.8571428571428572</v>
      </c>
      <c r="Z137" s="18">
        <f t="shared" si="54"/>
        <v>3.7142857142857144</v>
      </c>
      <c r="AA137" s="18">
        <f t="shared" si="54"/>
        <v>3.8571428571428572</v>
      </c>
      <c r="AB137" s="18">
        <f t="shared" si="54"/>
        <v>3.7142857142857144</v>
      </c>
      <c r="AC137" s="18">
        <f t="shared" si="54"/>
        <v>3.6666666666666665</v>
      </c>
      <c r="AD137" s="18">
        <f>IF($E137&gt;0,AVERAGEIF($I96:$I128,"=x",AD96:AD128),"" )</f>
        <v>0</v>
      </c>
    </row>
    <row r="138" spans="1:51">
      <c r="D138" s="17" t="s">
        <v>35</v>
      </c>
      <c r="E138" s="12">
        <f>COUNTIF(J96:J128,"=x")</f>
        <v>11</v>
      </c>
      <c r="F138" s="4" t="s">
        <v>57</v>
      </c>
      <c r="G138" s="4">
        <f>E129-SUM(E130:E138)</f>
        <v>0</v>
      </c>
      <c r="K138" s="16" t="s">
        <v>36</v>
      </c>
      <c r="M138" s="18"/>
      <c r="N138" s="18">
        <f>IF($E138&gt;0,AVERAGEIF($B104:$B136,"=x",N104:N136),"" )</f>
        <v>3.7142857142857144</v>
      </c>
      <c r="O138" s="18">
        <f t="shared" si="52"/>
        <v>3.7142857142857144</v>
      </c>
      <c r="P138" s="18">
        <f t="shared" si="52"/>
        <v>3.5714285714285716</v>
      </c>
      <c r="Q138" s="18">
        <f t="shared" si="52"/>
        <v>3.7142857142857144</v>
      </c>
      <c r="R138" s="18">
        <f t="shared" si="52"/>
        <v>4</v>
      </c>
      <c r="S138" s="18">
        <f>IF($E138&gt;0,AVERAGEIF($B104:$B136,"=x",S104:S136),"" )</f>
        <v>4</v>
      </c>
      <c r="T138" s="18">
        <f t="shared" ref="T138:AC138" si="55">IF($E138&gt;0,AVERAGEIF($B104:$B136,"=x",T104:T136),"" )</f>
        <v>3.7142857142857144</v>
      </c>
      <c r="U138" s="18">
        <f t="shared" si="55"/>
        <v>3.8571428571428572</v>
      </c>
      <c r="V138" s="18">
        <f t="shared" si="55"/>
        <v>3.8571428571428572</v>
      </c>
      <c r="W138" s="18">
        <f t="shared" si="55"/>
        <v>4</v>
      </c>
      <c r="X138" s="18">
        <f t="shared" si="55"/>
        <v>4</v>
      </c>
      <c r="Y138" s="18">
        <f t="shared" si="55"/>
        <v>3.8571428571428572</v>
      </c>
      <c r="Z138" s="18">
        <f t="shared" si="55"/>
        <v>3.7142857142857144</v>
      </c>
      <c r="AA138" s="18">
        <f t="shared" si="55"/>
        <v>3.8571428571428572</v>
      </c>
      <c r="AB138" s="18">
        <f t="shared" si="55"/>
        <v>3.7142857142857144</v>
      </c>
      <c r="AC138" s="18">
        <f t="shared" si="55"/>
        <v>3.6666666666666665</v>
      </c>
      <c r="AD138" s="18" t="e">
        <f>IF($E138&gt;0,AVERAGEIF($J96:$J128,"=x",AD96:AD128),"" )</f>
        <v>#DIV/0!</v>
      </c>
    </row>
    <row r="139" spans="1:51">
      <c r="C139" s="17"/>
      <c r="D139" s="12"/>
      <c r="E139" s="4">
        <f>SUM(E130:E138)</f>
        <v>32</v>
      </c>
      <c r="K139" s="16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I139" t="s">
        <v>44</v>
      </c>
    </row>
    <row r="140" spans="1:51">
      <c r="C140" s="17"/>
      <c r="D140" s="12"/>
      <c r="K140" s="16" t="s">
        <v>37</v>
      </c>
      <c r="L140" s="18">
        <f>COUNTIF(L96:L128,"n")</f>
        <v>0</v>
      </c>
      <c r="M140" s="24" t="s">
        <v>83</v>
      </c>
      <c r="N140" s="5">
        <f>SUM(N96:N128)</f>
        <v>107</v>
      </c>
      <c r="O140" s="5">
        <f t="shared" ref="O140:AC140" si="56">SUM(O96:O128)</f>
        <v>101</v>
      </c>
      <c r="P140" s="5">
        <f t="shared" si="56"/>
        <v>100</v>
      </c>
      <c r="Q140" s="5">
        <f t="shared" si="56"/>
        <v>99</v>
      </c>
      <c r="R140" s="5">
        <f t="shared" si="56"/>
        <v>109</v>
      </c>
      <c r="S140" s="5">
        <f t="shared" si="56"/>
        <v>103</v>
      </c>
      <c r="T140" s="5">
        <f t="shared" si="56"/>
        <v>107</v>
      </c>
      <c r="U140" s="5">
        <f t="shared" si="56"/>
        <v>110</v>
      </c>
      <c r="V140" s="5">
        <f t="shared" si="56"/>
        <v>103</v>
      </c>
      <c r="W140" s="5">
        <f t="shared" si="56"/>
        <v>102</v>
      </c>
      <c r="X140" s="5">
        <f t="shared" si="56"/>
        <v>106</v>
      </c>
      <c r="Y140" s="5">
        <f t="shared" si="56"/>
        <v>109</v>
      </c>
      <c r="Z140" s="5">
        <f t="shared" si="56"/>
        <v>100</v>
      </c>
      <c r="AA140" s="5">
        <f t="shared" si="56"/>
        <v>106</v>
      </c>
      <c r="AB140" s="5">
        <f t="shared" si="56"/>
        <v>106</v>
      </c>
      <c r="AC140" s="5">
        <f t="shared" si="56"/>
        <v>104</v>
      </c>
      <c r="AD140" s="18">
        <f>COUNTIF(AD96:AD128,"n")</f>
        <v>1</v>
      </c>
      <c r="AE140" s="24" t="s">
        <v>83</v>
      </c>
      <c r="AF140">
        <f>SUM(N140:AC140)</f>
        <v>1672</v>
      </c>
      <c r="AI140" s="5">
        <f>N129-(N140/N151)</f>
        <v>0</v>
      </c>
      <c r="AJ140" s="5">
        <f>O129-(O140/O151)</f>
        <v>0</v>
      </c>
      <c r="AK140" s="5">
        <f t="shared" ref="AK140:AW140" si="57">P129-(P140/P151)</f>
        <v>0</v>
      </c>
      <c r="AL140" s="5">
        <f t="shared" si="57"/>
        <v>0</v>
      </c>
      <c r="AM140" s="5">
        <f t="shared" si="57"/>
        <v>0</v>
      </c>
      <c r="AN140" s="5">
        <f t="shared" si="57"/>
        <v>0</v>
      </c>
      <c r="AO140" s="5">
        <f t="shared" si="57"/>
        <v>0</v>
      </c>
      <c r="AP140" s="5">
        <f t="shared" si="57"/>
        <v>0</v>
      </c>
      <c r="AQ140" s="5">
        <f t="shared" si="57"/>
        <v>0</v>
      </c>
      <c r="AR140" s="5">
        <f t="shared" si="57"/>
        <v>0</v>
      </c>
      <c r="AS140" s="5">
        <f t="shared" si="57"/>
        <v>0</v>
      </c>
      <c r="AT140" s="5">
        <f t="shared" si="57"/>
        <v>0</v>
      </c>
      <c r="AU140" s="5">
        <f t="shared" si="57"/>
        <v>0</v>
      </c>
      <c r="AV140" s="5">
        <f t="shared" si="57"/>
        <v>0</v>
      </c>
      <c r="AW140" s="5">
        <f t="shared" si="57"/>
        <v>0</v>
      </c>
      <c r="AX140" s="5">
        <f>AC129-(AC140/AC151)</f>
        <v>0</v>
      </c>
      <c r="AY140" s="5"/>
    </row>
    <row r="141" spans="1:51">
      <c r="C141" s="17"/>
      <c r="D141" s="12"/>
      <c r="K141" s="19" t="s">
        <v>62</v>
      </c>
      <c r="L141" s="18">
        <f>COUNTIFS(L$96:L$128,"n",B$96:B$128,"x")</f>
        <v>0</v>
      </c>
      <c r="M141" s="24" t="s">
        <v>83</v>
      </c>
      <c r="N141" s="5">
        <f>SUMIF($B96:$B128,"=x",N96:N128)</f>
        <v>31</v>
      </c>
      <c r="O141" s="5">
        <f t="shared" ref="O141:AC141" si="58">SUMIF($B96:$B128,"=x",O96:O128)</f>
        <v>29</v>
      </c>
      <c r="P141" s="5">
        <f t="shared" si="58"/>
        <v>29</v>
      </c>
      <c r="Q141" s="5">
        <f t="shared" si="58"/>
        <v>26</v>
      </c>
      <c r="R141" s="5">
        <f t="shared" si="58"/>
        <v>32</v>
      </c>
      <c r="S141" s="5">
        <f t="shared" si="58"/>
        <v>32</v>
      </c>
      <c r="T141" s="5">
        <f t="shared" si="58"/>
        <v>30</v>
      </c>
      <c r="U141" s="5">
        <f t="shared" si="58"/>
        <v>31</v>
      </c>
      <c r="V141" s="5">
        <f t="shared" si="58"/>
        <v>29</v>
      </c>
      <c r="W141" s="5">
        <f t="shared" si="58"/>
        <v>31</v>
      </c>
      <c r="X141" s="5">
        <f t="shared" si="58"/>
        <v>28</v>
      </c>
      <c r="Y141" s="5">
        <f t="shared" si="58"/>
        <v>30</v>
      </c>
      <c r="Z141" s="5">
        <f t="shared" si="58"/>
        <v>28</v>
      </c>
      <c r="AA141" s="5">
        <f t="shared" si="58"/>
        <v>30</v>
      </c>
      <c r="AB141" s="5">
        <f t="shared" si="58"/>
        <v>29</v>
      </c>
      <c r="AC141" s="5">
        <f t="shared" si="58"/>
        <v>25</v>
      </c>
      <c r="AD141" s="18">
        <f>COUNTIFS($AD$96:$AD$128,"n",B$96:B$128,"x")</f>
        <v>0</v>
      </c>
      <c r="AE141" s="24" t="s">
        <v>83</v>
      </c>
      <c r="AF141">
        <f>SUM(N141:AC149)</f>
        <v>1672</v>
      </c>
      <c r="AI141" s="5">
        <f>IF(N152&gt;0,N130-(N141/N152),"nill")</f>
        <v>0</v>
      </c>
      <c r="AJ141" s="5">
        <f t="shared" ref="AJ141:AX141" si="59">N130-(N141/N152)</f>
        <v>0</v>
      </c>
      <c r="AK141" s="5">
        <f t="shared" si="59"/>
        <v>0</v>
      </c>
      <c r="AL141" s="5">
        <f t="shared" si="59"/>
        <v>0</v>
      </c>
      <c r="AM141" s="5">
        <f t="shared" si="59"/>
        <v>0</v>
      </c>
      <c r="AN141" s="5">
        <f t="shared" si="59"/>
        <v>0</v>
      </c>
      <c r="AO141" s="5">
        <f t="shared" si="59"/>
        <v>0</v>
      </c>
      <c r="AP141" s="5">
        <f t="shared" si="59"/>
        <v>0</v>
      </c>
      <c r="AQ141" s="5">
        <f t="shared" si="59"/>
        <v>0</v>
      </c>
      <c r="AR141" s="5">
        <f t="shared" si="59"/>
        <v>0</v>
      </c>
      <c r="AS141" s="5">
        <f t="shared" si="59"/>
        <v>0</v>
      </c>
      <c r="AT141" s="5">
        <f t="shared" si="59"/>
        <v>0</v>
      </c>
      <c r="AU141" s="5">
        <f t="shared" si="59"/>
        <v>0</v>
      </c>
      <c r="AV141" s="5">
        <f t="shared" si="59"/>
        <v>0</v>
      </c>
      <c r="AW141" s="5">
        <f t="shared" si="59"/>
        <v>0</v>
      </c>
      <c r="AX141" s="5">
        <f t="shared" si="59"/>
        <v>0</v>
      </c>
    </row>
    <row r="142" spans="1:51">
      <c r="C142" s="17"/>
      <c r="D142" s="12"/>
      <c r="K142" s="16" t="s">
        <v>63</v>
      </c>
      <c r="L142" s="18">
        <f>COUNTIFS(L$96:L$128,"n",C$96:C$128,"x")</f>
        <v>0</v>
      </c>
      <c r="M142" s="24" t="s">
        <v>83</v>
      </c>
      <c r="N142" s="5">
        <f t="shared" ref="N142" si="60">SUMIF($C96:$C128,"=x",N96:N128)</f>
        <v>0</v>
      </c>
      <c r="O142" s="5">
        <f t="shared" ref="O142:AC142" si="61">SUMIF($C96:$C128,"=x",O96:O128)</f>
        <v>0</v>
      </c>
      <c r="P142" s="5">
        <f t="shared" si="61"/>
        <v>0</v>
      </c>
      <c r="Q142" s="5">
        <f t="shared" si="61"/>
        <v>0</v>
      </c>
      <c r="R142" s="5">
        <f t="shared" si="61"/>
        <v>0</v>
      </c>
      <c r="S142" s="5">
        <f t="shared" si="61"/>
        <v>0</v>
      </c>
      <c r="T142" s="5">
        <f t="shared" si="61"/>
        <v>0</v>
      </c>
      <c r="U142" s="5">
        <f t="shared" si="61"/>
        <v>0</v>
      </c>
      <c r="V142" s="5">
        <f t="shared" si="61"/>
        <v>0</v>
      </c>
      <c r="W142" s="5">
        <f t="shared" si="61"/>
        <v>0</v>
      </c>
      <c r="X142" s="5">
        <f t="shared" si="61"/>
        <v>0</v>
      </c>
      <c r="Y142" s="5">
        <f t="shared" si="61"/>
        <v>0</v>
      </c>
      <c r="Z142" s="5">
        <f t="shared" si="61"/>
        <v>0</v>
      </c>
      <c r="AA142" s="5">
        <f t="shared" si="61"/>
        <v>0</v>
      </c>
      <c r="AB142" s="5">
        <f t="shared" si="61"/>
        <v>0</v>
      </c>
      <c r="AC142" s="5">
        <f t="shared" si="61"/>
        <v>0</v>
      </c>
      <c r="AD142" s="18">
        <f>COUNTIFS($AD$96:$AD$128,"n",C$96:C$128,"x")</f>
        <v>0</v>
      </c>
      <c r="AE142" s="24" t="s">
        <v>83</v>
      </c>
      <c r="AI142" s="5" t="str">
        <f>IF(N153&gt;0,N131-(N142/N153),"nill")</f>
        <v>nill</v>
      </c>
      <c r="AJ142" s="5" t="str">
        <f t="shared" ref="AJ142:AY142" si="62">IF(N142&gt;0,N131-(N142/N153),"nill")</f>
        <v>nill</v>
      </c>
      <c r="AK142" s="5" t="str">
        <f t="shared" si="62"/>
        <v>nill</v>
      </c>
      <c r="AL142" s="5" t="str">
        <f t="shared" si="62"/>
        <v>nill</v>
      </c>
      <c r="AM142" s="5" t="str">
        <f t="shared" si="62"/>
        <v>nill</v>
      </c>
      <c r="AN142" s="5" t="str">
        <f t="shared" si="62"/>
        <v>nill</v>
      </c>
      <c r="AO142" s="5" t="str">
        <f t="shared" si="62"/>
        <v>nill</v>
      </c>
      <c r="AP142" s="5" t="str">
        <f t="shared" si="62"/>
        <v>nill</v>
      </c>
      <c r="AQ142" s="5" t="str">
        <f t="shared" si="62"/>
        <v>nill</v>
      </c>
      <c r="AR142" s="5" t="str">
        <f t="shared" si="62"/>
        <v>nill</v>
      </c>
      <c r="AS142" s="5" t="str">
        <f t="shared" si="62"/>
        <v>nill</v>
      </c>
      <c r="AT142" s="5" t="str">
        <f t="shared" si="62"/>
        <v>nill</v>
      </c>
      <c r="AU142" s="5" t="str">
        <f t="shared" si="62"/>
        <v>nill</v>
      </c>
      <c r="AV142" s="5" t="str">
        <f t="shared" si="62"/>
        <v>nill</v>
      </c>
      <c r="AW142" s="5" t="str">
        <f t="shared" si="62"/>
        <v>nill</v>
      </c>
      <c r="AX142" s="5" t="str">
        <f t="shared" si="62"/>
        <v>nill</v>
      </c>
      <c r="AY142" s="5" t="str">
        <f t="shared" si="62"/>
        <v>nill</v>
      </c>
    </row>
    <row r="143" spans="1:51">
      <c r="C143" s="17"/>
      <c r="D143" s="12"/>
      <c r="K143" s="19" t="s">
        <v>64</v>
      </c>
      <c r="L143" s="18">
        <f>COUNTIFS(L$96:L$128,"n",D$96:D$128,"x")</f>
        <v>0</v>
      </c>
      <c r="M143" s="24" t="s">
        <v>83</v>
      </c>
      <c r="N143" s="5">
        <f t="shared" ref="N143" si="63">SUMIF($D96:$D128,"=x",N96:N128)</f>
        <v>4</v>
      </c>
      <c r="O143" s="5">
        <f t="shared" ref="O143:AC143" si="64">SUMIF($D96:$D128,"=x",O96:O128)</f>
        <v>5</v>
      </c>
      <c r="P143" s="5">
        <f t="shared" si="64"/>
        <v>5</v>
      </c>
      <c r="Q143" s="5">
        <f t="shared" si="64"/>
        <v>4</v>
      </c>
      <c r="R143" s="5">
        <f t="shared" si="64"/>
        <v>5</v>
      </c>
      <c r="S143" s="5">
        <f t="shared" si="64"/>
        <v>4</v>
      </c>
      <c r="T143" s="5">
        <f t="shared" si="64"/>
        <v>4</v>
      </c>
      <c r="U143" s="5">
        <f t="shared" si="64"/>
        <v>4</v>
      </c>
      <c r="V143" s="5">
        <f t="shared" si="64"/>
        <v>4</v>
      </c>
      <c r="W143" s="5">
        <f t="shared" si="64"/>
        <v>4</v>
      </c>
      <c r="X143" s="5">
        <f t="shared" si="64"/>
        <v>4</v>
      </c>
      <c r="Y143" s="5">
        <f t="shared" si="64"/>
        <v>4</v>
      </c>
      <c r="Z143" s="5">
        <f t="shared" si="64"/>
        <v>4</v>
      </c>
      <c r="AA143" s="5">
        <f t="shared" si="64"/>
        <v>4</v>
      </c>
      <c r="AB143" s="5">
        <f t="shared" si="64"/>
        <v>4</v>
      </c>
      <c r="AC143" s="5">
        <f t="shared" si="64"/>
        <v>4</v>
      </c>
      <c r="AD143" s="18">
        <f>COUNTIFS($AD$96:$AD$128,"n",D$96:D$128,"x")</f>
        <v>1</v>
      </c>
      <c r="AE143" s="24" t="s">
        <v>83</v>
      </c>
      <c r="AI143" s="5">
        <f>IF(N154&gt;0,N132-(N143/N154),"nill")</f>
        <v>0</v>
      </c>
      <c r="AJ143" s="5">
        <f t="shared" ref="AJ143:AX143" si="65">IF(O154&gt;0,O132-(O143/O154),"nill")</f>
        <v>0</v>
      </c>
      <c r="AK143" s="5">
        <f t="shared" si="65"/>
        <v>0</v>
      </c>
      <c r="AL143" s="5">
        <f t="shared" si="65"/>
        <v>0</v>
      </c>
      <c r="AM143" s="5">
        <f t="shared" si="65"/>
        <v>0</v>
      </c>
      <c r="AN143" s="5">
        <f t="shared" si="65"/>
        <v>0</v>
      </c>
      <c r="AO143" s="5">
        <f t="shared" si="65"/>
        <v>0</v>
      </c>
      <c r="AP143" s="5">
        <f t="shared" si="65"/>
        <v>0</v>
      </c>
      <c r="AQ143" s="5">
        <f t="shared" si="65"/>
        <v>0</v>
      </c>
      <c r="AR143" s="5">
        <f t="shared" si="65"/>
        <v>0</v>
      </c>
      <c r="AS143" s="5">
        <f t="shared" si="65"/>
        <v>0</v>
      </c>
      <c r="AT143" s="5">
        <f t="shared" si="65"/>
        <v>0</v>
      </c>
      <c r="AU143" s="5">
        <f t="shared" si="65"/>
        <v>0</v>
      </c>
      <c r="AV143" s="5">
        <f>IF(AA154&gt;0,AA132-(AA143/AA154),"nill")</f>
        <v>0</v>
      </c>
      <c r="AW143" s="5">
        <f t="shared" si="65"/>
        <v>0</v>
      </c>
      <c r="AX143" s="5">
        <f t="shared" si="65"/>
        <v>0</v>
      </c>
      <c r="AY143" s="5">
        <f>IF(AC154&gt;0,AC132-(AC143/AC154),"nill")</f>
        <v>0</v>
      </c>
    </row>
    <row r="144" spans="1:51">
      <c r="C144" s="17"/>
      <c r="D144" s="12"/>
      <c r="K144" s="19" t="s">
        <v>40</v>
      </c>
      <c r="L144" s="18">
        <f>COUNTIFS(L$96:L$128,"n",E$96:E$128,"x")</f>
        <v>0</v>
      </c>
      <c r="M144" s="24" t="s">
        <v>83</v>
      </c>
      <c r="N144" s="5">
        <f t="shared" ref="N144" si="66">SUMIF($E96:$E128,"=x",N96:N128)</f>
        <v>0</v>
      </c>
      <c r="O144" s="5">
        <f t="shared" ref="O144:AC144" si="67">SUMIF($E96:$E128,"=x",O96:O128)</f>
        <v>0</v>
      </c>
      <c r="P144" s="5">
        <f t="shared" si="67"/>
        <v>0</v>
      </c>
      <c r="Q144" s="5">
        <f t="shared" si="67"/>
        <v>0</v>
      </c>
      <c r="R144" s="5">
        <f t="shared" si="67"/>
        <v>0</v>
      </c>
      <c r="S144" s="5">
        <f t="shared" si="67"/>
        <v>0</v>
      </c>
      <c r="T144" s="5">
        <f t="shared" si="67"/>
        <v>0</v>
      </c>
      <c r="U144" s="5">
        <f t="shared" si="67"/>
        <v>0</v>
      </c>
      <c r="V144" s="5">
        <f t="shared" si="67"/>
        <v>0</v>
      </c>
      <c r="W144" s="5">
        <f t="shared" si="67"/>
        <v>0</v>
      </c>
      <c r="X144" s="5">
        <f t="shared" si="67"/>
        <v>0</v>
      </c>
      <c r="Y144" s="5">
        <f t="shared" si="67"/>
        <v>0</v>
      </c>
      <c r="Z144" s="5">
        <f t="shared" si="67"/>
        <v>0</v>
      </c>
      <c r="AA144" s="5">
        <f t="shared" si="67"/>
        <v>0</v>
      </c>
      <c r="AB144" s="5">
        <f t="shared" si="67"/>
        <v>0</v>
      </c>
      <c r="AC144" s="5">
        <f t="shared" si="67"/>
        <v>0</v>
      </c>
      <c r="AD144" s="18">
        <f>COUNTIFS($AD$96:$AD$128,"n",E$96:E$128,"x")</f>
        <v>0</v>
      </c>
      <c r="AE144" s="24" t="s">
        <v>83</v>
      </c>
      <c r="AI144" s="5" t="str">
        <f>IF(N155&gt;0,N133-(N144/N155),"nill")</f>
        <v>nill</v>
      </c>
      <c r="AJ144" s="5" t="str">
        <f t="shared" ref="AJ144:AX145" si="68">IF(N144&gt;0,N133-(N144/N155),"nill")</f>
        <v>nill</v>
      </c>
      <c r="AK144" s="5" t="str">
        <f t="shared" si="68"/>
        <v>nill</v>
      </c>
      <c r="AL144" s="5" t="str">
        <f t="shared" si="68"/>
        <v>nill</v>
      </c>
      <c r="AM144" s="5" t="str">
        <f t="shared" si="68"/>
        <v>nill</v>
      </c>
      <c r="AN144" s="5" t="str">
        <f t="shared" si="68"/>
        <v>nill</v>
      </c>
      <c r="AO144" s="5" t="str">
        <f t="shared" si="68"/>
        <v>nill</v>
      </c>
      <c r="AP144" s="5" t="str">
        <f t="shared" si="68"/>
        <v>nill</v>
      </c>
      <c r="AQ144" s="5" t="str">
        <f t="shared" si="68"/>
        <v>nill</v>
      </c>
      <c r="AR144" s="5" t="str">
        <f t="shared" si="68"/>
        <v>nill</v>
      </c>
      <c r="AS144" s="5" t="str">
        <f t="shared" si="68"/>
        <v>nill</v>
      </c>
      <c r="AT144" s="5" t="str">
        <f t="shared" si="68"/>
        <v>nill</v>
      </c>
      <c r="AU144" s="5" t="str">
        <f t="shared" si="68"/>
        <v>nill</v>
      </c>
      <c r="AV144" s="5" t="str">
        <f t="shared" si="68"/>
        <v>nill</v>
      </c>
      <c r="AW144" s="5" t="str">
        <f t="shared" si="68"/>
        <v>nill</v>
      </c>
      <c r="AX144" s="5" t="str">
        <f t="shared" si="68"/>
        <v>nill</v>
      </c>
      <c r="AY144" s="5" t="str">
        <f>IF(AC155&gt;0,AC133-(AC144/AC155),"nill")</f>
        <v>nill</v>
      </c>
    </row>
    <row r="145" spans="3:51">
      <c r="C145" s="17"/>
      <c r="D145" s="12"/>
      <c r="K145" s="19" t="s">
        <v>65</v>
      </c>
      <c r="L145" s="18">
        <f>COUNTIFS(L$96:L$128,"n",F$96:F$128,"x")</f>
        <v>0</v>
      </c>
      <c r="M145" s="24" t="s">
        <v>83</v>
      </c>
      <c r="N145" s="5">
        <f t="shared" ref="N145" si="69">SUMIF($F96:$F128,"=x",N96:N128)</f>
        <v>0</v>
      </c>
      <c r="O145" s="5">
        <f t="shared" ref="O145:AC145" si="70">SUMIF($F96:$F128,"=x",O96:O128)</f>
        <v>0</v>
      </c>
      <c r="P145" s="5">
        <f t="shared" si="70"/>
        <v>0</v>
      </c>
      <c r="Q145" s="5">
        <f t="shared" si="70"/>
        <v>0</v>
      </c>
      <c r="R145" s="5">
        <f t="shared" si="70"/>
        <v>0</v>
      </c>
      <c r="S145" s="5">
        <f t="shared" si="70"/>
        <v>0</v>
      </c>
      <c r="T145" s="5">
        <f t="shared" si="70"/>
        <v>0</v>
      </c>
      <c r="U145" s="5">
        <f t="shared" si="70"/>
        <v>0</v>
      </c>
      <c r="V145" s="5">
        <f t="shared" si="70"/>
        <v>0</v>
      </c>
      <c r="W145" s="5">
        <f t="shared" si="70"/>
        <v>0</v>
      </c>
      <c r="X145" s="5">
        <f t="shared" si="70"/>
        <v>0</v>
      </c>
      <c r="Y145" s="5">
        <f t="shared" si="70"/>
        <v>0</v>
      </c>
      <c r="Z145" s="5">
        <f t="shared" si="70"/>
        <v>0</v>
      </c>
      <c r="AA145" s="5">
        <f t="shared" si="70"/>
        <v>0</v>
      </c>
      <c r="AB145" s="5">
        <f t="shared" si="70"/>
        <v>0</v>
      </c>
      <c r="AC145" s="5">
        <f t="shared" si="70"/>
        <v>0</v>
      </c>
      <c r="AD145" s="18">
        <f>COUNTIFS($AD$96:$AD$128,"n",F$96:F$128,"x")</f>
        <v>0</v>
      </c>
      <c r="AE145" s="24" t="s">
        <v>83</v>
      </c>
      <c r="AI145" s="5" t="str">
        <f t="shared" ref="AI145:AI149" si="71">IF(N156&gt;0,N134-(N145/N156),"nill")</f>
        <v>nill</v>
      </c>
      <c r="AJ145" s="5" t="str">
        <f t="shared" si="68"/>
        <v>nill</v>
      </c>
      <c r="AK145" s="5" t="str">
        <f t="shared" si="68"/>
        <v>nill</v>
      </c>
      <c r="AL145" s="5" t="str">
        <f t="shared" si="68"/>
        <v>nill</v>
      </c>
      <c r="AM145" s="5" t="str">
        <f t="shared" si="68"/>
        <v>nill</v>
      </c>
      <c r="AN145" s="5" t="str">
        <f t="shared" si="68"/>
        <v>nill</v>
      </c>
      <c r="AO145" s="5" t="str">
        <f t="shared" si="68"/>
        <v>nill</v>
      </c>
      <c r="AP145" s="5" t="str">
        <f t="shared" si="68"/>
        <v>nill</v>
      </c>
      <c r="AQ145" s="5" t="str">
        <f t="shared" si="68"/>
        <v>nill</v>
      </c>
      <c r="AR145" s="5" t="str">
        <f t="shared" si="68"/>
        <v>nill</v>
      </c>
      <c r="AS145" s="5" t="str">
        <f t="shared" si="68"/>
        <v>nill</v>
      </c>
      <c r="AT145" s="5" t="str">
        <f t="shared" si="68"/>
        <v>nill</v>
      </c>
      <c r="AU145" s="5" t="str">
        <f t="shared" si="68"/>
        <v>nill</v>
      </c>
      <c r="AV145" s="5" t="str">
        <f t="shared" si="68"/>
        <v>nill</v>
      </c>
      <c r="AW145" s="5" t="str">
        <f t="shared" si="68"/>
        <v>nill</v>
      </c>
      <c r="AX145" s="5" t="str">
        <f t="shared" si="68"/>
        <v>nill</v>
      </c>
      <c r="AY145" s="5" t="str">
        <f>IF(AC145&gt;0,AC134-(AC145/AC156),"nill")</f>
        <v>nill</v>
      </c>
    </row>
    <row r="146" spans="3:51">
      <c r="C146" s="17"/>
      <c r="D146" s="12"/>
      <c r="K146" s="16" t="s">
        <v>66</v>
      </c>
      <c r="L146" s="18">
        <f>COUNTIFS(L$96:L$128,"n",G$96:G$128,"x")</f>
        <v>0</v>
      </c>
      <c r="M146" s="24" t="s">
        <v>83</v>
      </c>
      <c r="N146" s="5">
        <f t="shared" ref="N146" si="72">SUMIF($G96:$G128,"=x",N96:N128)</f>
        <v>0</v>
      </c>
      <c r="O146" s="5">
        <f t="shared" ref="O146:AC146" si="73">SUMIF($G96:$G128,"=x",O96:O128)</f>
        <v>0</v>
      </c>
      <c r="P146" s="5">
        <f t="shared" si="73"/>
        <v>0</v>
      </c>
      <c r="Q146" s="5">
        <f t="shared" si="73"/>
        <v>0</v>
      </c>
      <c r="R146" s="5">
        <f t="shared" si="73"/>
        <v>0</v>
      </c>
      <c r="S146" s="5">
        <f t="shared" si="73"/>
        <v>0</v>
      </c>
      <c r="T146" s="5">
        <f t="shared" si="73"/>
        <v>0</v>
      </c>
      <c r="U146" s="5">
        <f t="shared" si="73"/>
        <v>0</v>
      </c>
      <c r="V146" s="5">
        <f t="shared" si="73"/>
        <v>0</v>
      </c>
      <c r="W146" s="5">
        <f t="shared" si="73"/>
        <v>0</v>
      </c>
      <c r="X146" s="5">
        <f t="shared" si="73"/>
        <v>0</v>
      </c>
      <c r="Y146" s="5">
        <f t="shared" si="73"/>
        <v>0</v>
      </c>
      <c r="Z146" s="5">
        <f t="shared" si="73"/>
        <v>0</v>
      </c>
      <c r="AA146" s="5">
        <f t="shared" si="73"/>
        <v>0</v>
      </c>
      <c r="AB146" s="5">
        <f t="shared" si="73"/>
        <v>0</v>
      </c>
      <c r="AC146" s="5">
        <f t="shared" si="73"/>
        <v>0</v>
      </c>
      <c r="AD146" s="18">
        <f>COUNTIFS($AD$96:$AD$128,"n",G$96:G$128,"x")</f>
        <v>0</v>
      </c>
      <c r="AE146" s="24" t="s">
        <v>83</v>
      </c>
      <c r="AI146" s="5" t="str">
        <f>IF(N157&gt;0,N135-(N146/N157),"nill")</f>
        <v>nill</v>
      </c>
      <c r="AJ146" s="5" t="str">
        <f>IF(O157&gt;0,O135-(O146/O157),"nill")</f>
        <v>nill</v>
      </c>
      <c r="AK146" s="5" t="str">
        <f>IF(P157&gt;0,P135-(P146/P157),"nill")</f>
        <v>nill</v>
      </c>
      <c r="AL146" s="5" t="str">
        <f t="shared" ref="AL146:AV146" si="74">IF(Q157&gt;0,Q135-(Q146/Q157),"nill")</f>
        <v>nill</v>
      </c>
      <c r="AM146" s="5" t="str">
        <f>IF(R157&gt;0,R135-(R146/R157),"nill")</f>
        <v>nill</v>
      </c>
      <c r="AN146" s="5" t="str">
        <f t="shared" si="74"/>
        <v>nill</v>
      </c>
      <c r="AO146" s="5" t="str">
        <f t="shared" si="74"/>
        <v>nill</v>
      </c>
      <c r="AP146" s="5" t="str">
        <f t="shared" si="74"/>
        <v>nill</v>
      </c>
      <c r="AQ146" s="5" t="str">
        <f t="shared" si="74"/>
        <v>nill</v>
      </c>
      <c r="AR146" s="5" t="str">
        <f t="shared" si="74"/>
        <v>nill</v>
      </c>
      <c r="AS146" s="5" t="str">
        <f t="shared" si="74"/>
        <v>nill</v>
      </c>
      <c r="AT146" s="5" t="str">
        <f t="shared" si="74"/>
        <v>nill</v>
      </c>
      <c r="AU146" s="5" t="str">
        <f t="shared" si="74"/>
        <v>nill</v>
      </c>
      <c r="AV146" s="5" t="str">
        <f t="shared" si="74"/>
        <v>nill</v>
      </c>
      <c r="AW146" s="5" t="str">
        <f>IF(AB157&gt;0,AB135-(AB146/AB157),"nill")</f>
        <v>nill</v>
      </c>
      <c r="AX146" s="5" t="str">
        <f t="shared" ref="AX146" si="75">IF(AC157&gt;0,AC135-(AC146/AC157),"nill")</f>
        <v>nill</v>
      </c>
      <c r="AY146" s="5" t="str">
        <f>IF(AD157&gt;0,AD135-(AD146/AD157),"nill")</f>
        <v>nill</v>
      </c>
    </row>
    <row r="147" spans="3:51">
      <c r="C147" s="17"/>
      <c r="D147" s="12"/>
      <c r="K147" s="16" t="s">
        <v>67</v>
      </c>
      <c r="L147" s="18">
        <f>COUNTIFS(L$96:L$128,"n",H$96:H$128,"x")</f>
        <v>0</v>
      </c>
      <c r="M147" s="24" t="s">
        <v>83</v>
      </c>
      <c r="N147" s="5">
        <f t="shared" ref="N147" si="76">SUMIF($H96:$H128,"=x",N96:N128)</f>
        <v>4</v>
      </c>
      <c r="O147" s="5">
        <f t="shared" ref="O147:AC147" si="77">SUMIF($H96:$H128,"=x",O96:O128)</f>
        <v>4</v>
      </c>
      <c r="P147" s="5">
        <f t="shared" si="77"/>
        <v>4</v>
      </c>
      <c r="Q147" s="5">
        <f t="shared" si="77"/>
        <v>4</v>
      </c>
      <c r="R147" s="5">
        <f t="shared" si="77"/>
        <v>4</v>
      </c>
      <c r="S147" s="5">
        <f t="shared" si="77"/>
        <v>4</v>
      </c>
      <c r="T147" s="5">
        <f t="shared" si="77"/>
        <v>4</v>
      </c>
      <c r="U147" s="5">
        <f t="shared" si="77"/>
        <v>4</v>
      </c>
      <c r="V147" s="5">
        <f t="shared" si="77"/>
        <v>4</v>
      </c>
      <c r="W147" s="5">
        <f t="shared" si="77"/>
        <v>4</v>
      </c>
      <c r="X147" s="5">
        <f t="shared" si="77"/>
        <v>4</v>
      </c>
      <c r="Y147" s="5">
        <f t="shared" si="77"/>
        <v>5</v>
      </c>
      <c r="Z147" s="5">
        <f t="shared" si="77"/>
        <v>5</v>
      </c>
      <c r="AA147" s="5">
        <f t="shared" si="77"/>
        <v>4</v>
      </c>
      <c r="AB147" s="5">
        <f t="shared" si="77"/>
        <v>5</v>
      </c>
      <c r="AC147" s="5">
        <f t="shared" si="77"/>
        <v>5</v>
      </c>
      <c r="AD147" s="18">
        <f>COUNTIFS($AD$96:$AD$128,"n",H$96:H$128,"x")</f>
        <v>0</v>
      </c>
      <c r="AE147" s="24" t="s">
        <v>83</v>
      </c>
      <c r="AI147" s="5">
        <f t="shared" si="71"/>
        <v>-0.28571428571428559</v>
      </c>
      <c r="AJ147" s="5">
        <f t="shared" ref="AJ147:AY149" si="78">IF(N147&gt;0,N136-(N147/N158),"nill")</f>
        <v>-0.28571428571428559</v>
      </c>
      <c r="AK147" s="5">
        <f t="shared" si="78"/>
        <v>-0.28571428571428559</v>
      </c>
      <c r="AL147" s="5">
        <f t="shared" si="78"/>
        <v>-0.42857142857142838</v>
      </c>
      <c r="AM147" s="5">
        <f t="shared" si="78"/>
        <v>-0.28571428571428559</v>
      </c>
      <c r="AN147" s="5">
        <f t="shared" si="78"/>
        <v>0</v>
      </c>
      <c r="AO147" s="5">
        <f t="shared" si="78"/>
        <v>0</v>
      </c>
      <c r="AP147" s="5">
        <f t="shared" si="78"/>
        <v>-0.28571428571428559</v>
      </c>
      <c r="AQ147" s="5">
        <f t="shared" si="78"/>
        <v>-0.14285714285714279</v>
      </c>
      <c r="AR147" s="5">
        <f t="shared" si="78"/>
        <v>-0.14285714285714279</v>
      </c>
      <c r="AS147" s="5">
        <f t="shared" si="78"/>
        <v>0</v>
      </c>
      <c r="AT147" s="5">
        <f t="shared" si="78"/>
        <v>0</v>
      </c>
      <c r="AU147" s="5">
        <f t="shared" si="78"/>
        <v>-1.1428571428571428</v>
      </c>
      <c r="AV147" s="5">
        <f t="shared" si="78"/>
        <v>-1.2857142857142856</v>
      </c>
      <c r="AW147" s="5">
        <f t="shared" si="78"/>
        <v>-0.14285714285714279</v>
      </c>
      <c r="AX147" s="5">
        <f t="shared" si="78"/>
        <v>-1.2857142857142856</v>
      </c>
      <c r="AY147" s="5">
        <f t="shared" si="78"/>
        <v>-1.3333333333333335</v>
      </c>
    </row>
    <row r="148" spans="3:51">
      <c r="C148" s="17"/>
      <c r="D148" s="12"/>
      <c r="K148" s="16" t="s">
        <v>38</v>
      </c>
      <c r="L148" s="18">
        <f>COUNTIFS(L$96:L$128,"n",I$96:I$128,"x")</f>
        <v>0</v>
      </c>
      <c r="M148" s="24" t="s">
        <v>83</v>
      </c>
      <c r="N148" s="5">
        <f>SUMIF($I96:$I128,"=x",N96:N128)</f>
        <v>34</v>
      </c>
      <c r="O148" s="5">
        <f t="shared" ref="O148:AC148" si="79">SUMIF($I96:$I128,"=x",O96:O128)</f>
        <v>31</v>
      </c>
      <c r="P148" s="5">
        <f t="shared" si="79"/>
        <v>28</v>
      </c>
      <c r="Q148" s="5">
        <f t="shared" si="79"/>
        <v>28</v>
      </c>
      <c r="R148" s="5">
        <f t="shared" si="79"/>
        <v>33</v>
      </c>
      <c r="S148" s="5">
        <f t="shared" si="79"/>
        <v>31</v>
      </c>
      <c r="T148" s="5">
        <f t="shared" si="79"/>
        <v>33</v>
      </c>
      <c r="U148" s="5">
        <f t="shared" si="79"/>
        <v>31</v>
      </c>
      <c r="V148" s="5">
        <f t="shared" si="79"/>
        <v>26</v>
      </c>
      <c r="W148" s="5">
        <f t="shared" si="79"/>
        <v>24</v>
      </c>
      <c r="X148" s="5">
        <f t="shared" si="79"/>
        <v>30</v>
      </c>
      <c r="Y148" s="5">
        <f t="shared" si="79"/>
        <v>29</v>
      </c>
      <c r="Z148" s="5">
        <f t="shared" si="79"/>
        <v>28</v>
      </c>
      <c r="AA148" s="5">
        <f t="shared" si="79"/>
        <v>29</v>
      </c>
      <c r="AB148" s="5">
        <f t="shared" si="79"/>
        <v>30</v>
      </c>
      <c r="AC148" s="5">
        <f t="shared" si="79"/>
        <v>30</v>
      </c>
      <c r="AD148" s="18">
        <f>COUNTIFS($AD$96:$AD$128,"n",I$96:I$128,"x")</f>
        <v>0</v>
      </c>
      <c r="AE148" s="24" t="s">
        <v>83</v>
      </c>
      <c r="AI148" s="5">
        <f t="shared" si="71"/>
        <v>0.3142857142857145</v>
      </c>
      <c r="AJ148" s="5">
        <f t="shared" si="78"/>
        <v>0.3142857142857145</v>
      </c>
      <c r="AK148" s="5">
        <f t="shared" si="78"/>
        <v>0.61428571428571432</v>
      </c>
      <c r="AL148" s="5">
        <f t="shared" si="78"/>
        <v>0.7714285714285718</v>
      </c>
      <c r="AM148" s="5">
        <f t="shared" si="78"/>
        <v>0.91428571428571459</v>
      </c>
      <c r="AN148" s="5">
        <f t="shared" si="78"/>
        <v>0.70000000000000018</v>
      </c>
      <c r="AO148" s="5">
        <f t="shared" si="78"/>
        <v>0.89999999999999991</v>
      </c>
      <c r="AP148" s="5">
        <f t="shared" si="78"/>
        <v>0.41428571428571459</v>
      </c>
      <c r="AQ148" s="5">
        <f t="shared" si="78"/>
        <v>0.75714285714285712</v>
      </c>
      <c r="AR148" s="5">
        <f t="shared" si="78"/>
        <v>1.2571428571428571</v>
      </c>
      <c r="AS148" s="5">
        <f t="shared" si="78"/>
        <v>1.3333333333333335</v>
      </c>
      <c r="AT148" s="5">
        <f t="shared" si="78"/>
        <v>1</v>
      </c>
      <c r="AU148" s="5">
        <f t="shared" si="78"/>
        <v>0.9571428571428573</v>
      </c>
      <c r="AV148" s="5">
        <f t="shared" si="78"/>
        <v>0.91428571428571459</v>
      </c>
      <c r="AW148" s="5">
        <f t="shared" si="78"/>
        <v>0.9571428571428573</v>
      </c>
      <c r="AX148" s="5">
        <f t="shared" si="78"/>
        <v>0.71428571428571441</v>
      </c>
      <c r="AY148" s="5">
        <f t="shared" si="78"/>
        <v>0.66666666666666652</v>
      </c>
    </row>
    <row r="149" spans="3:51">
      <c r="C149" s="16"/>
      <c r="D149" s="12"/>
      <c r="K149" s="16" t="s">
        <v>39</v>
      </c>
      <c r="L149" s="18">
        <f>COUNTIFS(L$96:L$128,"n",J$96:J$128,"x")</f>
        <v>0</v>
      </c>
      <c r="M149" s="24" t="s">
        <v>83</v>
      </c>
      <c r="N149" s="5">
        <f t="shared" ref="N149" si="80">SUMIF($J96:$J128,"=x",N96:N128)</f>
        <v>34</v>
      </c>
      <c r="O149" s="5">
        <f t="shared" ref="O149:AC149" si="81">SUMIF($J96:$J128,"=x",O96:O128)</f>
        <v>32</v>
      </c>
      <c r="P149" s="5">
        <f t="shared" si="81"/>
        <v>34</v>
      </c>
      <c r="Q149" s="5">
        <f t="shared" si="81"/>
        <v>37</v>
      </c>
      <c r="R149" s="5">
        <f t="shared" si="81"/>
        <v>35</v>
      </c>
      <c r="S149" s="5">
        <f t="shared" si="81"/>
        <v>32</v>
      </c>
      <c r="T149" s="5">
        <f t="shared" si="81"/>
        <v>36</v>
      </c>
      <c r="U149" s="5">
        <f t="shared" si="81"/>
        <v>40</v>
      </c>
      <c r="V149" s="5">
        <f t="shared" si="81"/>
        <v>40</v>
      </c>
      <c r="W149" s="5">
        <f t="shared" si="81"/>
        <v>39</v>
      </c>
      <c r="X149" s="5">
        <f t="shared" si="81"/>
        <v>40</v>
      </c>
      <c r="Y149" s="5">
        <f t="shared" si="81"/>
        <v>41</v>
      </c>
      <c r="Z149" s="5">
        <f t="shared" si="81"/>
        <v>35</v>
      </c>
      <c r="AA149" s="5">
        <f t="shared" si="81"/>
        <v>39</v>
      </c>
      <c r="AB149" s="5">
        <f t="shared" si="81"/>
        <v>38</v>
      </c>
      <c r="AC149" s="5">
        <f t="shared" si="81"/>
        <v>40</v>
      </c>
      <c r="AD149" s="18">
        <f>COUNTIFS($AD$96:$AD$128,"n",J$96:J$128,"x")</f>
        <v>0</v>
      </c>
      <c r="AE149" s="24" t="s">
        <v>83</v>
      </c>
      <c r="AI149" s="5">
        <f t="shared" si="71"/>
        <v>0.62337662337662358</v>
      </c>
      <c r="AJ149" s="5">
        <f t="shared" si="78"/>
        <v>0.62337662337662358</v>
      </c>
      <c r="AK149" s="5">
        <f t="shared" si="78"/>
        <v>0.80519480519480524</v>
      </c>
      <c r="AL149" s="5">
        <f t="shared" si="78"/>
        <v>0.48051948051948079</v>
      </c>
      <c r="AM149" s="5">
        <f t="shared" si="78"/>
        <v>0.35064935064935066</v>
      </c>
      <c r="AN149" s="5">
        <f t="shared" si="78"/>
        <v>0.81818181818181834</v>
      </c>
      <c r="AO149" s="5">
        <f t="shared" si="78"/>
        <v>1.0909090909090908</v>
      </c>
      <c r="AP149" s="5">
        <f t="shared" si="78"/>
        <v>0.44155844155844148</v>
      </c>
      <c r="AQ149" s="5">
        <f t="shared" si="78"/>
        <v>0.22077922077922096</v>
      </c>
      <c r="AR149" s="5">
        <f t="shared" si="78"/>
        <v>0.22077922077922096</v>
      </c>
      <c r="AS149" s="5">
        <f t="shared" si="78"/>
        <v>0.45454545454545459</v>
      </c>
      <c r="AT149" s="5">
        <f t="shared" si="78"/>
        <v>0.36363636363636376</v>
      </c>
      <c r="AU149" s="5">
        <f t="shared" si="78"/>
        <v>0.12987012987013014</v>
      </c>
      <c r="AV149" s="5">
        <f t="shared" si="78"/>
        <v>0.53246753246753276</v>
      </c>
      <c r="AW149" s="5">
        <f t="shared" si="78"/>
        <v>0.31168831168831179</v>
      </c>
      <c r="AX149" s="5">
        <f t="shared" si="78"/>
        <v>-8.571428571428541E-2</v>
      </c>
      <c r="AY149" s="5">
        <f t="shared" si="78"/>
        <v>3.0303030303030276E-2</v>
      </c>
    </row>
    <row r="150" spans="3:51">
      <c r="D150" s="12"/>
      <c r="K150" s="16"/>
      <c r="L150" s="5"/>
      <c r="M150" s="5"/>
      <c r="N150" s="5">
        <f>SUM(N141:N149)</f>
        <v>107</v>
      </c>
      <c r="O150" s="5">
        <f t="shared" ref="O150:AC150" si="82">SUM(O141:O149)</f>
        <v>101</v>
      </c>
      <c r="P150" s="5">
        <f t="shared" si="82"/>
        <v>100</v>
      </c>
      <c r="Q150" s="5">
        <f t="shared" si="82"/>
        <v>99</v>
      </c>
      <c r="R150" s="5">
        <f t="shared" si="82"/>
        <v>109</v>
      </c>
      <c r="S150" s="5">
        <f t="shared" si="82"/>
        <v>103</v>
      </c>
      <c r="T150" s="5">
        <f t="shared" si="82"/>
        <v>107</v>
      </c>
      <c r="U150" s="5">
        <f t="shared" si="82"/>
        <v>110</v>
      </c>
      <c r="V150" s="5">
        <f t="shared" si="82"/>
        <v>103</v>
      </c>
      <c r="W150" s="5">
        <f t="shared" si="82"/>
        <v>102</v>
      </c>
      <c r="X150" s="5">
        <f t="shared" si="82"/>
        <v>106</v>
      </c>
      <c r="Y150" s="5">
        <f t="shared" si="82"/>
        <v>109</v>
      </c>
      <c r="Z150" s="5">
        <f t="shared" si="82"/>
        <v>100</v>
      </c>
      <c r="AA150" s="5">
        <f t="shared" si="82"/>
        <v>106</v>
      </c>
      <c r="AB150" s="5">
        <f t="shared" si="82"/>
        <v>106</v>
      </c>
      <c r="AC150" s="5">
        <f t="shared" si="82"/>
        <v>104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</row>
    <row r="151" spans="3:51">
      <c r="C151" s="16"/>
      <c r="D151" s="12"/>
      <c r="K151" s="16" t="s">
        <v>72</v>
      </c>
      <c r="L151" s="18">
        <f>COUNTIF(L96:L128,"y")</f>
        <v>26</v>
      </c>
      <c r="M151" s="24" t="s">
        <v>82</v>
      </c>
      <c r="N151" s="5">
        <f t="shared" ref="N151:AC151" si="83">COUNT(N96:N128)</f>
        <v>32</v>
      </c>
      <c r="O151" s="5">
        <f t="shared" si="83"/>
        <v>32</v>
      </c>
      <c r="P151" s="5">
        <f t="shared" si="83"/>
        <v>32</v>
      </c>
      <c r="Q151" s="5">
        <f t="shared" si="83"/>
        <v>31</v>
      </c>
      <c r="R151" s="5">
        <f t="shared" si="83"/>
        <v>32</v>
      </c>
      <c r="S151" s="5">
        <f t="shared" si="83"/>
        <v>32</v>
      </c>
      <c r="T151" s="5">
        <f t="shared" si="83"/>
        <v>32</v>
      </c>
      <c r="U151" s="5">
        <f t="shared" si="83"/>
        <v>32</v>
      </c>
      <c r="V151" s="5">
        <f t="shared" si="83"/>
        <v>32</v>
      </c>
      <c r="W151" s="5">
        <f t="shared" si="83"/>
        <v>31</v>
      </c>
      <c r="X151" s="5">
        <f t="shared" si="83"/>
        <v>31</v>
      </c>
      <c r="Y151" s="5">
        <f t="shared" si="83"/>
        <v>32</v>
      </c>
      <c r="Z151" s="5">
        <f t="shared" si="83"/>
        <v>32</v>
      </c>
      <c r="AA151" s="5">
        <f t="shared" si="83"/>
        <v>32</v>
      </c>
      <c r="AB151" s="5">
        <f t="shared" si="83"/>
        <v>31</v>
      </c>
      <c r="AC151" s="5">
        <f t="shared" si="83"/>
        <v>31</v>
      </c>
      <c r="AD151" s="18">
        <f>COUNTIF(AD96:AD128,"y")</f>
        <v>30</v>
      </c>
      <c r="AE151" s="24" t="s">
        <v>82</v>
      </c>
      <c r="AF151" s="5">
        <f>SUM(N151:AC151)</f>
        <v>507</v>
      </c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</row>
    <row r="152" spans="3:51">
      <c r="D152" s="12"/>
      <c r="K152" s="19" t="s">
        <v>73</v>
      </c>
      <c r="L152" s="18">
        <f>COUNTIFS(L$96:L$128,"y",B$96:B$128,"x")</f>
        <v>7</v>
      </c>
      <c r="M152" s="24" t="s">
        <v>82</v>
      </c>
      <c r="N152" s="5">
        <f t="shared" ref="N152:AC152" si="84">COUNTIFS($B96:$B128,"=x",N96:N128,"&gt;0")</f>
        <v>8</v>
      </c>
      <c r="O152" s="5">
        <f t="shared" si="84"/>
        <v>8</v>
      </c>
      <c r="P152" s="5">
        <f t="shared" si="84"/>
        <v>8</v>
      </c>
      <c r="Q152" s="5">
        <f t="shared" si="84"/>
        <v>7</v>
      </c>
      <c r="R152" s="5">
        <f t="shared" si="84"/>
        <v>8</v>
      </c>
      <c r="S152" s="5">
        <f t="shared" si="84"/>
        <v>8</v>
      </c>
      <c r="T152" s="5">
        <f t="shared" si="84"/>
        <v>8</v>
      </c>
      <c r="U152" s="5">
        <f t="shared" si="84"/>
        <v>8</v>
      </c>
      <c r="V152" s="5">
        <f t="shared" si="84"/>
        <v>8</v>
      </c>
      <c r="W152" s="5">
        <f t="shared" si="84"/>
        <v>8</v>
      </c>
      <c r="X152" s="5">
        <f t="shared" si="84"/>
        <v>7</v>
      </c>
      <c r="Y152" s="5">
        <f t="shared" si="84"/>
        <v>8</v>
      </c>
      <c r="Z152" s="5">
        <f t="shared" si="84"/>
        <v>8</v>
      </c>
      <c r="AA152" s="5">
        <f t="shared" si="84"/>
        <v>8</v>
      </c>
      <c r="AB152" s="5">
        <f t="shared" si="84"/>
        <v>8</v>
      </c>
      <c r="AC152" s="5">
        <f t="shared" si="84"/>
        <v>7</v>
      </c>
      <c r="AD152" s="18">
        <f>COUNTIFS($AD$96:$AD$128,"y",B$96:B$128,"x")</f>
        <v>8</v>
      </c>
      <c r="AE152" s="24" t="s">
        <v>82</v>
      </c>
      <c r="AF152" s="5">
        <f>SUM(N152:AC160)</f>
        <v>507</v>
      </c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</row>
    <row r="153" spans="3:51">
      <c r="D153" s="12"/>
      <c r="K153" s="16" t="s">
        <v>74</v>
      </c>
      <c r="L153" s="18">
        <f>COUNTIFS(L$96:L$128,"y",C$96:C$128,"x")</f>
        <v>0</v>
      </c>
      <c r="M153" s="24" t="s">
        <v>82</v>
      </c>
      <c r="N153" s="5">
        <f t="shared" ref="N153:AC153" si="85">COUNTIFS($C96:$C128,"=x",N96:N128,"&gt;0")</f>
        <v>0</v>
      </c>
      <c r="O153" s="5">
        <f t="shared" si="85"/>
        <v>0</v>
      </c>
      <c r="P153" s="5">
        <f t="shared" si="85"/>
        <v>0</v>
      </c>
      <c r="Q153" s="5">
        <f t="shared" si="85"/>
        <v>0</v>
      </c>
      <c r="R153" s="5">
        <f t="shared" si="85"/>
        <v>0</v>
      </c>
      <c r="S153" s="5">
        <f t="shared" si="85"/>
        <v>0</v>
      </c>
      <c r="T153" s="5">
        <f t="shared" si="85"/>
        <v>0</v>
      </c>
      <c r="U153" s="5">
        <f t="shared" si="85"/>
        <v>0</v>
      </c>
      <c r="V153" s="5">
        <f t="shared" si="85"/>
        <v>0</v>
      </c>
      <c r="W153" s="5">
        <f t="shared" si="85"/>
        <v>0</v>
      </c>
      <c r="X153" s="5">
        <f t="shared" si="85"/>
        <v>0</v>
      </c>
      <c r="Y153" s="5">
        <f t="shared" si="85"/>
        <v>0</v>
      </c>
      <c r="Z153" s="5">
        <f t="shared" si="85"/>
        <v>0</v>
      </c>
      <c r="AA153" s="5">
        <f t="shared" si="85"/>
        <v>0</v>
      </c>
      <c r="AB153" s="5">
        <f t="shared" si="85"/>
        <v>0</v>
      </c>
      <c r="AC153" s="5">
        <f t="shared" si="85"/>
        <v>0</v>
      </c>
      <c r="AD153" s="18">
        <f>COUNTIFS($AD$96:$AD$128,"y",C$96:C$128,"x")</f>
        <v>0</v>
      </c>
      <c r="AE153" s="24" t="s">
        <v>82</v>
      </c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</row>
    <row r="154" spans="3:51">
      <c r="D154" s="12"/>
      <c r="K154" s="19" t="s">
        <v>75</v>
      </c>
      <c r="L154" s="18">
        <f>COUNTIFS(L$96:L$128,"y",D$96:D$128,"x")</f>
        <v>1</v>
      </c>
      <c r="M154" s="24" t="s">
        <v>82</v>
      </c>
      <c r="N154" s="5">
        <f t="shared" ref="N154:AC154" si="86">COUNTIFS($D96:$D128,"=x",N96:N128,"&gt;0")</f>
        <v>2</v>
      </c>
      <c r="O154" s="5">
        <f t="shared" si="86"/>
        <v>2</v>
      </c>
      <c r="P154" s="5">
        <f t="shared" si="86"/>
        <v>2</v>
      </c>
      <c r="Q154" s="5">
        <f t="shared" si="86"/>
        <v>2</v>
      </c>
      <c r="R154" s="5">
        <f t="shared" si="86"/>
        <v>2</v>
      </c>
      <c r="S154" s="5">
        <f t="shared" si="86"/>
        <v>2</v>
      </c>
      <c r="T154" s="5">
        <f t="shared" si="86"/>
        <v>2</v>
      </c>
      <c r="U154" s="5">
        <f t="shared" si="86"/>
        <v>2</v>
      </c>
      <c r="V154" s="5">
        <f t="shared" si="86"/>
        <v>2</v>
      </c>
      <c r="W154" s="5">
        <f t="shared" si="86"/>
        <v>2</v>
      </c>
      <c r="X154" s="5">
        <f t="shared" si="86"/>
        <v>2</v>
      </c>
      <c r="Y154" s="5">
        <f t="shared" si="86"/>
        <v>2</v>
      </c>
      <c r="Z154" s="5">
        <f t="shared" si="86"/>
        <v>2</v>
      </c>
      <c r="AA154" s="5">
        <f t="shared" si="86"/>
        <v>2</v>
      </c>
      <c r="AB154" s="5">
        <f t="shared" si="86"/>
        <v>2</v>
      </c>
      <c r="AC154" s="5">
        <f t="shared" si="86"/>
        <v>2</v>
      </c>
      <c r="AD154" s="18">
        <f>COUNTIFS($AD$96:$AD$128,"y",D$96:D$128,"x")</f>
        <v>1</v>
      </c>
      <c r="AE154" s="24" t="s">
        <v>82</v>
      </c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</row>
    <row r="155" spans="3:51">
      <c r="C155" s="16"/>
      <c r="D155" s="12"/>
      <c r="K155" s="19" t="s">
        <v>76</v>
      </c>
      <c r="L155" s="18">
        <f>COUNTIFS(L$96:L$128,"y",E$96:E$128,"x")</f>
        <v>0</v>
      </c>
      <c r="M155" s="24" t="s">
        <v>82</v>
      </c>
      <c r="N155" s="5">
        <f t="shared" ref="N155:AC155" si="87">COUNTIFS($E96:$E128,"=x",N96:N128,"&gt;0")</f>
        <v>0</v>
      </c>
      <c r="O155" s="5">
        <f t="shared" si="87"/>
        <v>0</v>
      </c>
      <c r="P155" s="5">
        <f t="shared" si="87"/>
        <v>0</v>
      </c>
      <c r="Q155" s="5">
        <f t="shared" si="87"/>
        <v>0</v>
      </c>
      <c r="R155" s="5">
        <f t="shared" si="87"/>
        <v>0</v>
      </c>
      <c r="S155" s="5">
        <f t="shared" si="87"/>
        <v>0</v>
      </c>
      <c r="T155" s="5">
        <f t="shared" si="87"/>
        <v>0</v>
      </c>
      <c r="U155" s="5">
        <f t="shared" si="87"/>
        <v>0</v>
      </c>
      <c r="V155" s="5">
        <f t="shared" si="87"/>
        <v>0</v>
      </c>
      <c r="W155" s="5">
        <f t="shared" si="87"/>
        <v>0</v>
      </c>
      <c r="X155" s="5">
        <f t="shared" si="87"/>
        <v>0</v>
      </c>
      <c r="Y155" s="5">
        <f t="shared" si="87"/>
        <v>0</v>
      </c>
      <c r="Z155" s="5">
        <f t="shared" si="87"/>
        <v>0</v>
      </c>
      <c r="AA155" s="5">
        <f t="shared" si="87"/>
        <v>0</v>
      </c>
      <c r="AB155" s="5">
        <f t="shared" si="87"/>
        <v>0</v>
      </c>
      <c r="AC155" s="5">
        <f t="shared" si="87"/>
        <v>0</v>
      </c>
      <c r="AD155" s="18">
        <f>COUNTIFS($AD$96:$AD$128,"y",E$96:E$128,"x")</f>
        <v>0</v>
      </c>
      <c r="AE155" s="24" t="s">
        <v>82</v>
      </c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</row>
    <row r="156" spans="3:51">
      <c r="D156" s="12"/>
      <c r="K156" s="19" t="s">
        <v>77</v>
      </c>
      <c r="L156" s="18">
        <f>COUNTIFS(L$96:L$128,"y",F$96:F$128,"x")</f>
        <v>0</v>
      </c>
      <c r="M156" s="24" t="s">
        <v>82</v>
      </c>
      <c r="N156" s="5">
        <f t="shared" ref="N156:AC156" si="88">COUNTIFS($F96:$F128,"=x",N96:N128,"&gt;0")</f>
        <v>0</v>
      </c>
      <c r="O156" s="5">
        <f t="shared" si="88"/>
        <v>0</v>
      </c>
      <c r="P156" s="5">
        <f t="shared" si="88"/>
        <v>0</v>
      </c>
      <c r="Q156" s="5">
        <f t="shared" si="88"/>
        <v>0</v>
      </c>
      <c r="R156" s="5">
        <f t="shared" si="88"/>
        <v>0</v>
      </c>
      <c r="S156" s="5">
        <f t="shared" si="88"/>
        <v>0</v>
      </c>
      <c r="T156" s="5">
        <f t="shared" si="88"/>
        <v>0</v>
      </c>
      <c r="U156" s="5">
        <f t="shared" si="88"/>
        <v>0</v>
      </c>
      <c r="V156" s="5">
        <f t="shared" si="88"/>
        <v>0</v>
      </c>
      <c r="W156" s="5">
        <f t="shared" si="88"/>
        <v>0</v>
      </c>
      <c r="X156" s="5">
        <f t="shared" si="88"/>
        <v>0</v>
      </c>
      <c r="Y156" s="5">
        <f t="shared" si="88"/>
        <v>0</v>
      </c>
      <c r="Z156" s="5">
        <f t="shared" si="88"/>
        <v>0</v>
      </c>
      <c r="AA156" s="5">
        <f t="shared" si="88"/>
        <v>0</v>
      </c>
      <c r="AB156" s="5">
        <f t="shared" si="88"/>
        <v>0</v>
      </c>
      <c r="AC156" s="5">
        <f t="shared" si="88"/>
        <v>0</v>
      </c>
      <c r="AD156" s="18">
        <f>COUNTIFS($AD$96:$AD$128,"y",F$96:F$128,"x")</f>
        <v>0</v>
      </c>
      <c r="AE156" s="24" t="s">
        <v>82</v>
      </c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</row>
    <row r="157" spans="3:51">
      <c r="D157" s="12"/>
      <c r="K157" s="16" t="s">
        <v>78</v>
      </c>
      <c r="L157" s="18">
        <f>COUNTIFS(L$96:L$128,"y",G$96:G$128,"x")</f>
        <v>0</v>
      </c>
      <c r="M157" s="24" t="s">
        <v>82</v>
      </c>
      <c r="N157" s="5">
        <f t="shared" ref="N157:AC157" si="89">COUNTIFS($G96:$G128,"=x",N96:N128,"&gt;0")</f>
        <v>0</v>
      </c>
      <c r="O157" s="5">
        <f t="shared" si="89"/>
        <v>0</v>
      </c>
      <c r="P157" s="5">
        <f t="shared" si="89"/>
        <v>0</v>
      </c>
      <c r="Q157" s="5">
        <f t="shared" si="89"/>
        <v>0</v>
      </c>
      <c r="R157" s="5">
        <f t="shared" si="89"/>
        <v>0</v>
      </c>
      <c r="S157" s="5">
        <f t="shared" si="89"/>
        <v>0</v>
      </c>
      <c r="T157" s="5">
        <f t="shared" si="89"/>
        <v>0</v>
      </c>
      <c r="U157" s="5">
        <f t="shared" si="89"/>
        <v>0</v>
      </c>
      <c r="V157" s="5">
        <f t="shared" si="89"/>
        <v>0</v>
      </c>
      <c r="W157" s="5">
        <f t="shared" si="89"/>
        <v>0</v>
      </c>
      <c r="X157" s="5">
        <f t="shared" si="89"/>
        <v>0</v>
      </c>
      <c r="Y157" s="5">
        <f t="shared" si="89"/>
        <v>0</v>
      </c>
      <c r="Z157" s="5">
        <f t="shared" si="89"/>
        <v>0</v>
      </c>
      <c r="AA157" s="5">
        <f t="shared" si="89"/>
        <v>0</v>
      </c>
      <c r="AB157" s="5">
        <f t="shared" si="89"/>
        <v>0</v>
      </c>
      <c r="AC157" s="5">
        <f t="shared" si="89"/>
        <v>0</v>
      </c>
      <c r="AD157" s="18">
        <f>COUNTIFS($AD$96:$AD$128,"y",G$96:G$128,"x")</f>
        <v>0</v>
      </c>
      <c r="AE157" s="24" t="s">
        <v>82</v>
      </c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</row>
    <row r="158" spans="3:51">
      <c r="D158" s="12"/>
      <c r="K158" s="16" t="s">
        <v>79</v>
      </c>
      <c r="L158" s="18">
        <f>COUNTIFS(L$96:L$128,"y",H$96:H$128,"x")</f>
        <v>1</v>
      </c>
      <c r="M158" s="24" t="s">
        <v>82</v>
      </c>
      <c r="N158" s="5">
        <f t="shared" ref="N158:AC158" si="90">COUNTIFS($H96:$H128,"=x",N96:N128,"&gt;0")</f>
        <v>1</v>
      </c>
      <c r="O158" s="5">
        <f t="shared" si="90"/>
        <v>1</v>
      </c>
      <c r="P158" s="5">
        <f t="shared" si="90"/>
        <v>1</v>
      </c>
      <c r="Q158" s="5">
        <f t="shared" si="90"/>
        <v>1</v>
      </c>
      <c r="R158" s="5">
        <f t="shared" si="90"/>
        <v>1</v>
      </c>
      <c r="S158" s="5">
        <f t="shared" si="90"/>
        <v>1</v>
      </c>
      <c r="T158" s="5">
        <f t="shared" si="90"/>
        <v>1</v>
      </c>
      <c r="U158" s="5">
        <f t="shared" si="90"/>
        <v>1</v>
      </c>
      <c r="V158" s="5">
        <f t="shared" si="90"/>
        <v>1</v>
      </c>
      <c r="W158" s="5">
        <f t="shared" si="90"/>
        <v>1</v>
      </c>
      <c r="X158" s="5">
        <f t="shared" si="90"/>
        <v>1</v>
      </c>
      <c r="Y158" s="5">
        <f t="shared" si="90"/>
        <v>1</v>
      </c>
      <c r="Z158" s="5">
        <f t="shared" si="90"/>
        <v>1</v>
      </c>
      <c r="AA158" s="5">
        <f t="shared" si="90"/>
        <v>1</v>
      </c>
      <c r="AB158" s="5">
        <f t="shared" si="90"/>
        <v>1</v>
      </c>
      <c r="AC158" s="5">
        <f t="shared" si="90"/>
        <v>1</v>
      </c>
      <c r="AD158" s="18">
        <f>COUNTIFS($AD$96:$AD$128,"y",H$96:H$128,"x")</f>
        <v>1</v>
      </c>
      <c r="AE158" s="24" t="s">
        <v>82</v>
      </c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</row>
    <row r="159" spans="3:51">
      <c r="C159" s="17"/>
      <c r="D159" s="12"/>
      <c r="K159" s="16" t="s">
        <v>80</v>
      </c>
      <c r="L159" s="18">
        <f>COUNTIFS(L$96:L$128,"y",I$96:I$128,"x")</f>
        <v>10</v>
      </c>
      <c r="M159" s="24" t="s">
        <v>82</v>
      </c>
      <c r="N159" s="5">
        <f t="shared" ref="N159:AC159" si="91">COUNTIFS($I96:$I128,"=x",N96:N128,"&gt;0")</f>
        <v>10</v>
      </c>
      <c r="O159" s="5">
        <f t="shared" si="91"/>
        <v>10</v>
      </c>
      <c r="P159" s="5">
        <f t="shared" si="91"/>
        <v>10</v>
      </c>
      <c r="Q159" s="5">
        <f t="shared" si="91"/>
        <v>10</v>
      </c>
      <c r="R159" s="5">
        <f t="shared" si="91"/>
        <v>10</v>
      </c>
      <c r="S159" s="5">
        <f t="shared" si="91"/>
        <v>10</v>
      </c>
      <c r="T159" s="5">
        <f t="shared" si="91"/>
        <v>10</v>
      </c>
      <c r="U159" s="5">
        <f t="shared" si="91"/>
        <v>10</v>
      </c>
      <c r="V159" s="5">
        <f t="shared" si="91"/>
        <v>10</v>
      </c>
      <c r="W159" s="5">
        <f t="shared" si="91"/>
        <v>9</v>
      </c>
      <c r="X159" s="5">
        <f t="shared" si="91"/>
        <v>10</v>
      </c>
      <c r="Y159" s="5">
        <f t="shared" si="91"/>
        <v>10</v>
      </c>
      <c r="Z159" s="5">
        <f t="shared" si="91"/>
        <v>10</v>
      </c>
      <c r="AA159" s="5">
        <f t="shared" si="91"/>
        <v>10</v>
      </c>
      <c r="AB159" s="5">
        <f>COUNTIFS($I96:$I128,"=x",AB96:AB128,"&gt;0")</f>
        <v>10</v>
      </c>
      <c r="AC159" s="5">
        <f t="shared" si="91"/>
        <v>10</v>
      </c>
      <c r="AD159" s="18">
        <f>COUNTIFS($AD$96:$AD$128,"y",I$96:I$128,"x")</f>
        <v>9</v>
      </c>
      <c r="AE159" s="24" t="s">
        <v>82</v>
      </c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</row>
    <row r="160" spans="3:51">
      <c r="C160" s="17"/>
      <c r="D160" s="12"/>
      <c r="K160" s="16" t="s">
        <v>81</v>
      </c>
      <c r="L160" s="18">
        <f>COUNTIFS(L$96:L$128,"y",J$96:J$128,"x")</f>
        <v>7</v>
      </c>
      <c r="M160" s="24" t="s">
        <v>82</v>
      </c>
      <c r="N160" s="5">
        <f t="shared" ref="N160:AC160" si="92">COUNTIFS($J96:$J128,"=x",N96:N128,"&gt;0")</f>
        <v>11</v>
      </c>
      <c r="O160" s="5">
        <f t="shared" si="92"/>
        <v>11</v>
      </c>
      <c r="P160" s="5">
        <f t="shared" si="92"/>
        <v>11</v>
      </c>
      <c r="Q160" s="5">
        <f t="shared" si="92"/>
        <v>11</v>
      </c>
      <c r="R160" s="5">
        <f t="shared" si="92"/>
        <v>11</v>
      </c>
      <c r="S160" s="5">
        <f t="shared" si="92"/>
        <v>11</v>
      </c>
      <c r="T160" s="5">
        <f t="shared" si="92"/>
        <v>11</v>
      </c>
      <c r="U160" s="5">
        <f t="shared" si="92"/>
        <v>11</v>
      </c>
      <c r="V160" s="5">
        <f t="shared" si="92"/>
        <v>11</v>
      </c>
      <c r="W160" s="5">
        <f t="shared" si="92"/>
        <v>11</v>
      </c>
      <c r="X160" s="5">
        <f t="shared" si="92"/>
        <v>11</v>
      </c>
      <c r="Y160" s="5">
        <f t="shared" si="92"/>
        <v>11</v>
      </c>
      <c r="Z160" s="5">
        <f t="shared" si="92"/>
        <v>11</v>
      </c>
      <c r="AA160" s="5">
        <f t="shared" si="92"/>
        <v>11</v>
      </c>
      <c r="AB160" s="5">
        <f t="shared" si="92"/>
        <v>10</v>
      </c>
      <c r="AC160" s="5">
        <f t="shared" si="92"/>
        <v>11</v>
      </c>
      <c r="AD160" s="18">
        <f>COUNTIFS($AD$96:$AD$128,"y",J$96:J$128,"x")</f>
        <v>11</v>
      </c>
      <c r="AE160" s="24" t="s">
        <v>82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</row>
    <row r="161" spans="13:29">
      <c r="N161" s="4">
        <f>SUM(N152:N160)</f>
        <v>32</v>
      </c>
      <c r="O161" s="4">
        <f t="shared" ref="O161:AC161" si="93">SUM(O152:O160)</f>
        <v>32</v>
      </c>
      <c r="P161" s="4">
        <f t="shared" si="93"/>
        <v>32</v>
      </c>
      <c r="Q161" s="4">
        <f t="shared" si="93"/>
        <v>31</v>
      </c>
      <c r="R161" s="4">
        <f t="shared" si="93"/>
        <v>32</v>
      </c>
      <c r="S161" s="4">
        <f t="shared" si="93"/>
        <v>32</v>
      </c>
      <c r="T161" s="4">
        <f t="shared" si="93"/>
        <v>32</v>
      </c>
      <c r="U161" s="4">
        <f t="shared" si="93"/>
        <v>32</v>
      </c>
      <c r="V161" s="4">
        <f t="shared" si="93"/>
        <v>32</v>
      </c>
      <c r="W161" s="4">
        <f t="shared" si="93"/>
        <v>31</v>
      </c>
      <c r="X161" s="4">
        <f t="shared" si="93"/>
        <v>31</v>
      </c>
      <c r="Y161" s="4">
        <f t="shared" si="93"/>
        <v>32</v>
      </c>
      <c r="Z161" s="4">
        <f t="shared" si="93"/>
        <v>32</v>
      </c>
      <c r="AA161" s="4">
        <f t="shared" si="93"/>
        <v>32</v>
      </c>
      <c r="AB161" s="4">
        <f t="shared" si="93"/>
        <v>31</v>
      </c>
      <c r="AC161" s="4">
        <f t="shared" si="93"/>
        <v>31</v>
      </c>
    </row>
    <row r="162" spans="13:29" ht="86.4">
      <c r="N162" s="3" t="s">
        <v>0</v>
      </c>
      <c r="O162" s="3" t="s">
        <v>6</v>
      </c>
      <c r="P162" s="3" t="s">
        <v>7</v>
      </c>
      <c r="Q162" s="3" t="s">
        <v>8</v>
      </c>
      <c r="R162" s="3" t="s">
        <v>9</v>
      </c>
      <c r="S162" s="3" t="s">
        <v>1</v>
      </c>
      <c r="T162" s="3" t="s">
        <v>2</v>
      </c>
      <c r="U162" s="3" t="s">
        <v>3</v>
      </c>
      <c r="V162" s="3" t="s">
        <v>4</v>
      </c>
      <c r="W162" s="3" t="s">
        <v>17</v>
      </c>
      <c r="X162" s="3" t="s">
        <v>18</v>
      </c>
      <c r="Y162" s="3" t="s">
        <v>19</v>
      </c>
      <c r="Z162" s="3" t="s">
        <v>20</v>
      </c>
      <c r="AA162" s="3" t="s">
        <v>21</v>
      </c>
      <c r="AB162" s="3" t="s">
        <v>22</v>
      </c>
      <c r="AC162" s="3" t="s">
        <v>23</v>
      </c>
    </row>
    <row r="163" spans="13:29">
      <c r="M163" s="16" t="s">
        <v>32</v>
      </c>
      <c r="N163" s="28">
        <f>IF(N151&gt;0,N140/N151,"")</f>
        <v>3.34375</v>
      </c>
      <c r="O163" s="28">
        <f t="shared" ref="O163:AC163" si="94">IF(O151&gt;0,O140/O151,"")</f>
        <v>3.15625</v>
      </c>
      <c r="P163" s="28">
        <f t="shared" si="94"/>
        <v>3.125</v>
      </c>
      <c r="Q163" s="28">
        <f t="shared" si="94"/>
        <v>3.193548387096774</v>
      </c>
      <c r="R163" s="28">
        <f t="shared" si="94"/>
        <v>3.40625</v>
      </c>
      <c r="S163" s="28">
        <f t="shared" si="94"/>
        <v>3.21875</v>
      </c>
      <c r="T163" s="28">
        <f t="shared" si="94"/>
        <v>3.34375</v>
      </c>
      <c r="U163" s="28">
        <f t="shared" si="94"/>
        <v>3.4375</v>
      </c>
      <c r="V163" s="28">
        <f t="shared" si="94"/>
        <v>3.21875</v>
      </c>
      <c r="W163" s="28">
        <f t="shared" si="94"/>
        <v>3.2903225806451615</v>
      </c>
      <c r="X163" s="28">
        <f t="shared" si="94"/>
        <v>3.4193548387096775</v>
      </c>
      <c r="Y163" s="28">
        <f t="shared" si="94"/>
        <v>3.40625</v>
      </c>
      <c r="Z163" s="28">
        <f t="shared" si="94"/>
        <v>3.125</v>
      </c>
      <c r="AA163" s="28">
        <f t="shared" si="94"/>
        <v>3.3125</v>
      </c>
      <c r="AB163" s="28">
        <f t="shared" si="94"/>
        <v>3.4193548387096775</v>
      </c>
      <c r="AC163" s="28">
        <f t="shared" si="94"/>
        <v>3.3548387096774195</v>
      </c>
    </row>
    <row r="164" spans="13:29">
      <c r="M164" s="16" t="s">
        <v>33</v>
      </c>
      <c r="N164" s="28">
        <f t="shared" ref="N164:AC171" si="95">IF(N152&gt;0,N141/N152,"")</f>
        <v>3.875</v>
      </c>
      <c r="O164" s="28">
        <f t="shared" si="95"/>
        <v>3.625</v>
      </c>
      <c r="P164" s="28">
        <f t="shared" si="95"/>
        <v>3.625</v>
      </c>
      <c r="Q164" s="28">
        <f t="shared" si="95"/>
        <v>3.7142857142857144</v>
      </c>
      <c r="R164" s="28">
        <f t="shared" si="95"/>
        <v>4</v>
      </c>
      <c r="S164" s="28">
        <f t="shared" si="95"/>
        <v>4</v>
      </c>
      <c r="T164" s="28">
        <f t="shared" si="95"/>
        <v>3.75</v>
      </c>
      <c r="U164" s="28">
        <f t="shared" si="95"/>
        <v>3.875</v>
      </c>
      <c r="V164" s="28">
        <f t="shared" si="95"/>
        <v>3.625</v>
      </c>
      <c r="W164" s="28">
        <f t="shared" si="95"/>
        <v>3.875</v>
      </c>
      <c r="X164" s="28">
        <f t="shared" si="95"/>
        <v>4</v>
      </c>
      <c r="Y164" s="28">
        <f t="shared" si="95"/>
        <v>3.75</v>
      </c>
      <c r="Z164" s="28">
        <f t="shared" si="95"/>
        <v>3.5</v>
      </c>
      <c r="AA164" s="28">
        <f t="shared" si="95"/>
        <v>3.75</v>
      </c>
      <c r="AB164" s="28">
        <f t="shared" si="95"/>
        <v>3.625</v>
      </c>
      <c r="AC164" s="28">
        <f t="shared" si="95"/>
        <v>3.5714285714285716</v>
      </c>
    </row>
    <row r="165" spans="13:29">
      <c r="M165" s="16" t="s">
        <v>58</v>
      </c>
      <c r="N165" s="28" t="str">
        <f t="shared" si="95"/>
        <v/>
      </c>
      <c r="O165" s="28" t="str">
        <f t="shared" si="95"/>
        <v/>
      </c>
      <c r="P165" s="28" t="str">
        <f t="shared" si="95"/>
        <v/>
      </c>
      <c r="Q165" s="28" t="str">
        <f t="shared" si="95"/>
        <v/>
      </c>
      <c r="R165" s="28" t="str">
        <f t="shared" si="95"/>
        <v/>
      </c>
      <c r="S165" s="28" t="str">
        <f t="shared" si="95"/>
        <v/>
      </c>
      <c r="T165" s="28" t="str">
        <f t="shared" si="95"/>
        <v/>
      </c>
      <c r="U165" s="28" t="str">
        <f t="shared" si="95"/>
        <v/>
      </c>
      <c r="V165" s="28" t="str">
        <f t="shared" si="95"/>
        <v/>
      </c>
      <c r="W165" s="28" t="str">
        <f t="shared" si="95"/>
        <v/>
      </c>
      <c r="X165" s="28" t="str">
        <f t="shared" si="95"/>
        <v/>
      </c>
      <c r="Y165" s="28" t="str">
        <f t="shared" si="95"/>
        <v/>
      </c>
      <c r="Z165" s="28" t="str">
        <f t="shared" si="95"/>
        <v/>
      </c>
      <c r="AA165" s="28" t="str">
        <f t="shared" si="95"/>
        <v/>
      </c>
      <c r="AB165" s="28" t="str">
        <f t="shared" si="95"/>
        <v/>
      </c>
      <c r="AC165" s="28" t="str">
        <f t="shared" si="95"/>
        <v/>
      </c>
    </row>
    <row r="166" spans="13:29">
      <c r="M166" s="19" t="s">
        <v>59</v>
      </c>
      <c r="N166" s="28">
        <f t="shared" si="95"/>
        <v>2</v>
      </c>
      <c r="O166" s="28">
        <f t="shared" si="95"/>
        <v>2.5</v>
      </c>
      <c r="P166" s="28">
        <f t="shared" si="95"/>
        <v>2.5</v>
      </c>
      <c r="Q166" s="28">
        <f t="shared" si="95"/>
        <v>2</v>
      </c>
      <c r="R166" s="28">
        <f t="shared" si="95"/>
        <v>2.5</v>
      </c>
      <c r="S166" s="28">
        <f t="shared" si="95"/>
        <v>2</v>
      </c>
      <c r="T166" s="28">
        <f t="shared" si="95"/>
        <v>2</v>
      </c>
      <c r="U166" s="28">
        <f t="shared" si="95"/>
        <v>2</v>
      </c>
      <c r="V166" s="28">
        <f t="shared" si="95"/>
        <v>2</v>
      </c>
      <c r="W166" s="28">
        <f t="shared" si="95"/>
        <v>2</v>
      </c>
      <c r="X166" s="28">
        <f t="shared" si="95"/>
        <v>2</v>
      </c>
      <c r="Y166" s="28">
        <f t="shared" si="95"/>
        <v>2</v>
      </c>
      <c r="Z166" s="28">
        <f t="shared" si="95"/>
        <v>2</v>
      </c>
      <c r="AA166" s="28">
        <f t="shared" si="95"/>
        <v>2</v>
      </c>
      <c r="AB166" s="28">
        <f t="shared" si="95"/>
        <v>2</v>
      </c>
      <c r="AC166" s="28">
        <f t="shared" si="95"/>
        <v>2</v>
      </c>
    </row>
    <row r="167" spans="13:29">
      <c r="M167" s="19" t="s">
        <v>42</v>
      </c>
      <c r="N167" s="28" t="str">
        <f t="shared" si="95"/>
        <v/>
      </c>
      <c r="O167" s="28" t="str">
        <f t="shared" si="95"/>
        <v/>
      </c>
      <c r="P167" s="28" t="str">
        <f t="shared" si="95"/>
        <v/>
      </c>
      <c r="Q167" s="28" t="str">
        <f t="shared" si="95"/>
        <v/>
      </c>
      <c r="R167" s="28" t="str">
        <f t="shared" si="95"/>
        <v/>
      </c>
      <c r="S167" s="28" t="str">
        <f t="shared" si="95"/>
        <v/>
      </c>
      <c r="T167" s="28" t="str">
        <f t="shared" si="95"/>
        <v/>
      </c>
      <c r="U167" s="28" t="str">
        <f t="shared" si="95"/>
        <v/>
      </c>
      <c r="V167" s="28" t="str">
        <f t="shared" si="95"/>
        <v/>
      </c>
      <c r="W167" s="28" t="str">
        <f t="shared" si="95"/>
        <v/>
      </c>
      <c r="X167" s="28" t="str">
        <f t="shared" si="95"/>
        <v/>
      </c>
      <c r="Y167" s="28" t="str">
        <f t="shared" si="95"/>
        <v/>
      </c>
      <c r="Z167" s="28" t="str">
        <f t="shared" si="95"/>
        <v/>
      </c>
      <c r="AA167" s="28" t="str">
        <f t="shared" si="95"/>
        <v/>
      </c>
      <c r="AB167" s="28" t="str">
        <f t="shared" si="95"/>
        <v/>
      </c>
      <c r="AC167" s="28" t="str">
        <f t="shared" si="95"/>
        <v/>
      </c>
    </row>
    <row r="168" spans="13:29">
      <c r="M168" s="19" t="s">
        <v>60</v>
      </c>
      <c r="N168" s="28" t="str">
        <f t="shared" si="95"/>
        <v/>
      </c>
      <c r="O168" s="28" t="str">
        <f t="shared" si="95"/>
        <v/>
      </c>
      <c r="P168" s="28" t="str">
        <f t="shared" si="95"/>
        <v/>
      </c>
      <c r="Q168" s="28" t="str">
        <f t="shared" si="95"/>
        <v/>
      </c>
      <c r="R168" s="28" t="str">
        <f t="shared" si="95"/>
        <v/>
      </c>
      <c r="S168" s="28" t="str">
        <f t="shared" si="95"/>
        <v/>
      </c>
      <c r="T168" s="28" t="str">
        <f t="shared" si="95"/>
        <v/>
      </c>
      <c r="U168" s="28" t="str">
        <f t="shared" si="95"/>
        <v/>
      </c>
      <c r="V168" s="28" t="str">
        <f t="shared" si="95"/>
        <v/>
      </c>
      <c r="W168" s="28" t="str">
        <f t="shared" si="95"/>
        <v/>
      </c>
      <c r="X168" s="28" t="str">
        <f t="shared" si="95"/>
        <v/>
      </c>
      <c r="Y168" s="28" t="str">
        <f t="shared" si="95"/>
        <v/>
      </c>
      <c r="Z168" s="28" t="str">
        <f t="shared" si="95"/>
        <v/>
      </c>
      <c r="AA168" s="28" t="str">
        <f t="shared" si="95"/>
        <v/>
      </c>
      <c r="AB168" s="28" t="str">
        <f t="shared" si="95"/>
        <v/>
      </c>
      <c r="AC168" s="28" t="str">
        <f t="shared" si="95"/>
        <v/>
      </c>
    </row>
    <row r="169" spans="13:29">
      <c r="M169" s="19" t="s">
        <v>61</v>
      </c>
      <c r="N169" s="28" t="str">
        <f t="shared" si="95"/>
        <v/>
      </c>
      <c r="O169" s="28" t="str">
        <f t="shared" si="95"/>
        <v/>
      </c>
      <c r="P169" s="28" t="str">
        <f t="shared" si="95"/>
        <v/>
      </c>
      <c r="Q169" s="28" t="str">
        <f t="shared" si="95"/>
        <v/>
      </c>
      <c r="R169" s="28" t="str">
        <f t="shared" si="95"/>
        <v/>
      </c>
      <c r="S169" s="28" t="str">
        <f t="shared" si="95"/>
        <v/>
      </c>
      <c r="T169" s="28" t="str">
        <f t="shared" si="95"/>
        <v/>
      </c>
      <c r="U169" s="28" t="str">
        <f t="shared" si="95"/>
        <v/>
      </c>
      <c r="V169" s="28" t="str">
        <f t="shared" si="95"/>
        <v/>
      </c>
      <c r="W169" s="28" t="str">
        <f t="shared" si="95"/>
        <v/>
      </c>
      <c r="X169" s="28" t="str">
        <f t="shared" si="95"/>
        <v/>
      </c>
      <c r="Y169" s="28" t="str">
        <f t="shared" si="95"/>
        <v/>
      </c>
      <c r="Z169" s="28" t="str">
        <f t="shared" si="95"/>
        <v/>
      </c>
      <c r="AA169" s="28" t="str">
        <f t="shared" si="95"/>
        <v/>
      </c>
      <c r="AB169" s="28" t="str">
        <f t="shared" si="95"/>
        <v/>
      </c>
      <c r="AC169" s="28" t="str">
        <f t="shared" si="95"/>
        <v/>
      </c>
    </row>
    <row r="170" spans="13:29">
      <c r="M170" s="19" t="s">
        <v>51</v>
      </c>
      <c r="N170" s="28">
        <f t="shared" si="95"/>
        <v>4</v>
      </c>
      <c r="O170" s="28">
        <f t="shared" si="95"/>
        <v>4</v>
      </c>
      <c r="P170" s="28">
        <f t="shared" si="95"/>
        <v>4</v>
      </c>
      <c r="Q170" s="28">
        <f t="shared" si="95"/>
        <v>4</v>
      </c>
      <c r="R170" s="28">
        <f t="shared" si="95"/>
        <v>4</v>
      </c>
      <c r="S170" s="28">
        <f t="shared" si="95"/>
        <v>4</v>
      </c>
      <c r="T170" s="28">
        <f t="shared" si="95"/>
        <v>4</v>
      </c>
      <c r="U170" s="28">
        <f t="shared" si="95"/>
        <v>4</v>
      </c>
      <c r="V170" s="28">
        <f t="shared" si="95"/>
        <v>4</v>
      </c>
      <c r="W170" s="28">
        <f t="shared" si="95"/>
        <v>4</v>
      </c>
      <c r="X170" s="28">
        <f t="shared" si="95"/>
        <v>4</v>
      </c>
      <c r="Y170" s="28">
        <f t="shared" si="95"/>
        <v>5</v>
      </c>
      <c r="Z170" s="28">
        <f t="shared" si="95"/>
        <v>5</v>
      </c>
      <c r="AA170" s="28">
        <f t="shared" si="95"/>
        <v>4</v>
      </c>
      <c r="AB170" s="28">
        <f t="shared" si="95"/>
        <v>5</v>
      </c>
      <c r="AC170" s="28">
        <f t="shared" si="95"/>
        <v>5</v>
      </c>
    </row>
    <row r="171" spans="13:29">
      <c r="M171" s="16" t="s">
        <v>34</v>
      </c>
      <c r="N171" s="28">
        <f>IF(N159&gt;0,N148/N159,"")</f>
        <v>3.4</v>
      </c>
      <c r="O171" s="28">
        <f t="shared" si="95"/>
        <v>3.1</v>
      </c>
      <c r="P171" s="28">
        <f t="shared" si="95"/>
        <v>2.8</v>
      </c>
      <c r="Q171" s="28">
        <f t="shared" si="95"/>
        <v>2.8</v>
      </c>
      <c r="R171" s="28">
        <f t="shared" si="95"/>
        <v>3.3</v>
      </c>
      <c r="S171" s="28">
        <f t="shared" si="95"/>
        <v>3.1</v>
      </c>
      <c r="T171" s="28">
        <f t="shared" si="95"/>
        <v>3.3</v>
      </c>
      <c r="U171" s="28">
        <f t="shared" si="95"/>
        <v>3.1</v>
      </c>
      <c r="V171" s="28">
        <f t="shared" si="95"/>
        <v>2.6</v>
      </c>
      <c r="W171" s="28">
        <f t="shared" si="95"/>
        <v>2.6666666666666665</v>
      </c>
      <c r="X171" s="28">
        <f t="shared" si="95"/>
        <v>3</v>
      </c>
      <c r="Y171" s="28">
        <f t="shared" si="95"/>
        <v>2.9</v>
      </c>
      <c r="Z171" s="28">
        <f t="shared" si="95"/>
        <v>2.8</v>
      </c>
      <c r="AA171" s="28">
        <f t="shared" si="95"/>
        <v>2.9</v>
      </c>
      <c r="AB171" s="28">
        <f t="shared" si="95"/>
        <v>3</v>
      </c>
      <c r="AC171" s="28">
        <f t="shared" si="95"/>
        <v>3</v>
      </c>
    </row>
    <row r="172" spans="13:29">
      <c r="M172" s="16" t="s">
        <v>36</v>
      </c>
      <c r="N172" s="28">
        <f t="shared" ref="N172:AC172" si="96">IF(N160&gt;0,N149/N160,"")</f>
        <v>3.0909090909090908</v>
      </c>
      <c r="O172" s="28">
        <f t="shared" si="96"/>
        <v>2.9090909090909092</v>
      </c>
      <c r="P172" s="28">
        <f t="shared" si="96"/>
        <v>3.0909090909090908</v>
      </c>
      <c r="Q172" s="28">
        <f t="shared" si="96"/>
        <v>3.3636363636363638</v>
      </c>
      <c r="R172" s="28">
        <f t="shared" si="96"/>
        <v>3.1818181818181817</v>
      </c>
      <c r="S172" s="28">
        <f t="shared" si="96"/>
        <v>2.9090909090909092</v>
      </c>
      <c r="T172" s="28">
        <f t="shared" si="96"/>
        <v>3.2727272727272729</v>
      </c>
      <c r="U172" s="28">
        <f t="shared" si="96"/>
        <v>3.6363636363636362</v>
      </c>
      <c r="V172" s="28">
        <f t="shared" si="96"/>
        <v>3.6363636363636362</v>
      </c>
      <c r="W172" s="28">
        <f t="shared" si="96"/>
        <v>3.5454545454545454</v>
      </c>
      <c r="X172" s="28">
        <f t="shared" si="96"/>
        <v>3.6363636363636362</v>
      </c>
      <c r="Y172" s="28">
        <f t="shared" si="96"/>
        <v>3.7272727272727271</v>
      </c>
      <c r="Z172" s="28">
        <f t="shared" si="96"/>
        <v>3.1818181818181817</v>
      </c>
      <c r="AA172" s="28">
        <f t="shared" si="96"/>
        <v>3.5454545454545454</v>
      </c>
      <c r="AB172" s="28">
        <f t="shared" si="96"/>
        <v>3.8</v>
      </c>
      <c r="AC172" s="28">
        <f t="shared" si="96"/>
        <v>3.6363636363636362</v>
      </c>
    </row>
  </sheetData>
  <pageMargins left="0.7" right="0.7" top="0.75" bottom="0.75" header="0.3" footer="0.3"/>
  <pageSetup paperSize="5" scale="27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143"/>
  <sheetViews>
    <sheetView topLeftCell="A76" zoomScale="60" zoomScaleNormal="60" workbookViewId="0">
      <pane ySplit="4" topLeftCell="A110" activePane="bottomLeft" state="frozen"/>
      <selection activeCell="A76" sqref="A76"/>
      <selection pane="bottomLeft" activeCell="N111" sqref="N111"/>
    </sheetView>
  </sheetViews>
  <sheetFormatPr defaultRowHeight="14.4"/>
  <cols>
    <col min="2" max="2" width="11.44140625" style="4" customWidth="1"/>
    <col min="3" max="3" width="10.33203125" style="4" customWidth="1"/>
    <col min="4" max="4" width="10" style="4" customWidth="1"/>
    <col min="5" max="5" width="10.33203125" style="4" bestFit="1" customWidth="1"/>
    <col min="6" max="6" width="11.5546875" style="4" customWidth="1"/>
    <col min="7" max="7" width="12.109375" style="4" customWidth="1"/>
    <col min="8" max="8" width="10.88671875" style="4" customWidth="1"/>
    <col min="9" max="9" width="10.109375" style="4" customWidth="1"/>
    <col min="10" max="11" width="9.109375" style="4"/>
    <col min="12" max="12" width="8.6640625" style="4" customWidth="1"/>
    <col min="13" max="13" width="11.33203125" style="4" customWidth="1"/>
    <col min="14" max="15" width="9.5546875" style="4" customWidth="1"/>
    <col min="16" max="16" width="8" style="4" customWidth="1"/>
    <col min="17" max="17" width="11.44140625" style="4" customWidth="1"/>
    <col min="18" max="19" width="9.109375" style="4"/>
    <col min="20" max="20" width="10.33203125" style="4" customWidth="1"/>
    <col min="21" max="23" width="9.109375" style="4"/>
    <col min="24" max="24" width="10.88671875" style="4" customWidth="1"/>
    <col min="25" max="25" width="9.109375" style="4"/>
    <col min="26" max="26" width="14.44140625" style="4" customWidth="1"/>
    <col min="27" max="27" width="9.109375" style="4"/>
    <col min="28" max="28" width="10.44140625" style="4" customWidth="1"/>
    <col min="29" max="29" width="9.109375" style="4"/>
    <col min="30" max="30" width="9.88671875" bestFit="1" customWidth="1"/>
    <col min="31" max="31" width="10.88671875" customWidth="1"/>
    <col min="32" max="32" width="10.33203125" bestFit="1" customWidth="1"/>
  </cols>
  <sheetData>
    <row r="2" spans="1:29" ht="15.6">
      <c r="A2" s="25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29">
      <c r="A4" s="7" t="s">
        <v>24</v>
      </c>
    </row>
    <row r="5" spans="1:29" ht="77.25" customHeight="1">
      <c r="A5" s="2"/>
      <c r="B5" s="3" t="s">
        <v>11</v>
      </c>
      <c r="C5" s="3" t="s">
        <v>46</v>
      </c>
      <c r="D5" s="3" t="s">
        <v>47</v>
      </c>
      <c r="E5" s="3" t="s">
        <v>12</v>
      </c>
      <c r="F5" s="3" t="s">
        <v>217</v>
      </c>
      <c r="G5" s="3" t="s">
        <v>49</v>
      </c>
      <c r="H5" s="3" t="s">
        <v>50</v>
      </c>
      <c r="I5" s="3" t="s">
        <v>13</v>
      </c>
      <c r="J5" s="3" t="s">
        <v>14</v>
      </c>
      <c r="K5" s="3" t="s">
        <v>15</v>
      </c>
      <c r="L5" s="3" t="s">
        <v>5</v>
      </c>
      <c r="M5" s="3" t="s">
        <v>0</v>
      </c>
      <c r="N5" s="3" t="s">
        <v>6</v>
      </c>
      <c r="O5" s="3" t="s">
        <v>7</v>
      </c>
      <c r="P5" s="3" t="s">
        <v>8</v>
      </c>
      <c r="Q5" s="3" t="s">
        <v>9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17</v>
      </c>
      <c r="W5" s="3" t="s">
        <v>18</v>
      </c>
      <c r="X5" s="3" t="s">
        <v>19</v>
      </c>
      <c r="Y5" s="3" t="s">
        <v>20</v>
      </c>
      <c r="Z5" s="3" t="s">
        <v>21</v>
      </c>
      <c r="AA5" s="3" t="s">
        <v>22</v>
      </c>
      <c r="AB5" s="3" t="s">
        <v>23</v>
      </c>
      <c r="AC5" s="3" t="s">
        <v>10</v>
      </c>
    </row>
    <row r="6" spans="1:29">
      <c r="A6" s="5">
        <v>1</v>
      </c>
      <c r="B6" s="5"/>
      <c r="C6" s="5"/>
      <c r="D6" s="5"/>
      <c r="E6" s="5"/>
      <c r="F6" s="5"/>
      <c r="G6" s="5"/>
      <c r="H6" s="5"/>
      <c r="I6" s="5" t="s">
        <v>16</v>
      </c>
      <c r="J6" s="5"/>
      <c r="K6" s="5"/>
      <c r="L6" s="6" t="s">
        <v>170</v>
      </c>
      <c r="M6" s="5">
        <v>1</v>
      </c>
      <c r="N6" s="5">
        <v>1</v>
      </c>
      <c r="O6" s="5">
        <v>1</v>
      </c>
      <c r="P6" s="5">
        <v>1</v>
      </c>
      <c r="Q6" s="5">
        <v>2</v>
      </c>
      <c r="R6" s="5">
        <v>1</v>
      </c>
      <c r="S6" s="5">
        <v>2</v>
      </c>
      <c r="T6" s="5">
        <v>1</v>
      </c>
      <c r="U6" s="5">
        <v>1</v>
      </c>
      <c r="V6" s="5">
        <v>2</v>
      </c>
      <c r="W6" s="5">
        <v>2</v>
      </c>
      <c r="X6" s="5">
        <v>2</v>
      </c>
      <c r="Y6" s="5">
        <v>2</v>
      </c>
      <c r="Z6" s="5">
        <v>3</v>
      </c>
      <c r="AA6" s="5">
        <v>4</v>
      </c>
      <c r="AB6" s="5">
        <v>4</v>
      </c>
    </row>
    <row r="7" spans="1:29">
      <c r="A7" s="5">
        <v>2</v>
      </c>
      <c r="B7" s="5"/>
      <c r="C7" s="5"/>
      <c r="D7" s="5"/>
      <c r="E7" s="5"/>
      <c r="F7" s="5"/>
      <c r="G7" s="5"/>
      <c r="H7" s="5"/>
      <c r="I7" s="5" t="s">
        <v>16</v>
      </c>
      <c r="J7" s="5"/>
      <c r="K7" s="5"/>
      <c r="L7" s="6" t="s">
        <v>171</v>
      </c>
      <c r="M7" s="5">
        <v>2</v>
      </c>
      <c r="N7" s="5">
        <v>2</v>
      </c>
      <c r="O7" s="5">
        <v>1</v>
      </c>
      <c r="P7" s="5">
        <v>1</v>
      </c>
      <c r="Q7" s="5">
        <v>3</v>
      </c>
      <c r="R7" s="5">
        <v>3</v>
      </c>
      <c r="S7" s="5">
        <v>2</v>
      </c>
      <c r="T7" s="5">
        <v>2</v>
      </c>
      <c r="U7" s="5">
        <v>2</v>
      </c>
      <c r="V7" s="5">
        <v>2</v>
      </c>
      <c r="W7" s="5">
        <v>2</v>
      </c>
      <c r="X7" s="5">
        <v>2</v>
      </c>
      <c r="Y7" s="5">
        <v>2</v>
      </c>
      <c r="Z7" s="5">
        <v>2</v>
      </c>
      <c r="AA7" s="5">
        <v>3</v>
      </c>
      <c r="AB7" s="5">
        <v>3</v>
      </c>
    </row>
    <row r="8" spans="1:29">
      <c r="A8" s="5">
        <v>3</v>
      </c>
      <c r="B8" s="5"/>
      <c r="C8" s="5"/>
      <c r="D8" s="5"/>
      <c r="E8" s="5"/>
      <c r="F8" s="5"/>
      <c r="G8" s="5"/>
      <c r="H8" s="5"/>
      <c r="I8" s="5" t="s">
        <v>16</v>
      </c>
      <c r="J8" s="5"/>
      <c r="K8" s="5"/>
      <c r="L8" s="6" t="s">
        <v>172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</row>
    <row r="9" spans="1:29">
      <c r="A9" s="5">
        <v>4</v>
      </c>
      <c r="B9" s="5"/>
      <c r="C9" s="5"/>
      <c r="D9" s="5"/>
      <c r="E9" s="5"/>
      <c r="F9" s="5"/>
      <c r="G9" s="5"/>
      <c r="H9" s="5"/>
      <c r="I9" s="5" t="s">
        <v>16</v>
      </c>
      <c r="J9" s="5"/>
      <c r="K9" s="5"/>
      <c r="L9" s="6" t="s">
        <v>173</v>
      </c>
      <c r="M9" s="5">
        <v>2</v>
      </c>
      <c r="N9" s="5">
        <v>1</v>
      </c>
      <c r="O9" s="5">
        <v>1</v>
      </c>
      <c r="P9" s="5">
        <v>1</v>
      </c>
      <c r="Q9" s="5">
        <v>2</v>
      </c>
      <c r="R9" s="5">
        <v>2</v>
      </c>
      <c r="S9" s="5">
        <v>1</v>
      </c>
      <c r="T9" s="5"/>
      <c r="U9" s="5"/>
      <c r="V9" s="5"/>
      <c r="W9" s="5"/>
      <c r="X9" s="5"/>
      <c r="Y9" s="5"/>
      <c r="Z9" s="5"/>
      <c r="AA9" s="5"/>
      <c r="AB9" s="5"/>
    </row>
    <row r="10" spans="1:29">
      <c r="A10" s="5">
        <v>5</v>
      </c>
      <c r="B10" s="5"/>
      <c r="C10" s="5"/>
      <c r="D10" s="5"/>
      <c r="E10" s="5"/>
      <c r="F10" s="5"/>
      <c r="G10" s="5"/>
      <c r="H10" s="5"/>
      <c r="I10" s="5" t="s">
        <v>16</v>
      </c>
      <c r="J10" s="5"/>
      <c r="K10" s="5"/>
      <c r="L10" s="6" t="s">
        <v>173</v>
      </c>
      <c r="M10" s="5">
        <v>2</v>
      </c>
      <c r="N10" s="5">
        <v>1</v>
      </c>
      <c r="O10" s="5">
        <v>1</v>
      </c>
      <c r="P10" s="5">
        <v>1</v>
      </c>
      <c r="Q10" s="5">
        <v>2</v>
      </c>
      <c r="R10" s="5">
        <v>2</v>
      </c>
      <c r="S10" s="5">
        <v>1</v>
      </c>
      <c r="T10" s="5"/>
      <c r="U10" s="5"/>
      <c r="V10" s="5"/>
      <c r="W10" s="5"/>
      <c r="X10" s="5"/>
      <c r="Y10" s="5"/>
      <c r="Z10" s="5"/>
      <c r="AA10" s="5"/>
      <c r="AB10" s="5"/>
    </row>
    <row r="11" spans="1:29">
      <c r="A11" s="5">
        <v>6</v>
      </c>
      <c r="B11" s="5"/>
      <c r="C11" s="5"/>
      <c r="D11" s="5"/>
      <c r="E11" s="5"/>
      <c r="F11" s="5"/>
      <c r="G11" s="5"/>
      <c r="H11" s="5"/>
      <c r="I11" s="5" t="s">
        <v>16</v>
      </c>
      <c r="J11" s="5"/>
      <c r="K11" s="5"/>
      <c r="L11" s="6" t="s">
        <v>171</v>
      </c>
      <c r="M11" s="5">
        <v>1</v>
      </c>
      <c r="N11" s="5">
        <v>1</v>
      </c>
      <c r="O11" s="5">
        <v>5</v>
      </c>
      <c r="P11" s="5">
        <v>2</v>
      </c>
      <c r="Q11" s="5">
        <v>3</v>
      </c>
      <c r="R11" s="5">
        <v>5</v>
      </c>
      <c r="S11" s="5">
        <v>3</v>
      </c>
      <c r="T11" s="5">
        <v>3</v>
      </c>
      <c r="U11" s="5">
        <v>2</v>
      </c>
      <c r="V11" s="5"/>
      <c r="W11" s="5">
        <v>3</v>
      </c>
      <c r="X11" s="5">
        <v>3</v>
      </c>
      <c r="Y11" s="5">
        <v>1</v>
      </c>
      <c r="Z11" s="5">
        <v>1</v>
      </c>
      <c r="AA11" s="5">
        <v>3</v>
      </c>
      <c r="AB11" s="5">
        <v>3</v>
      </c>
    </row>
    <row r="12" spans="1:29">
      <c r="A12" s="5">
        <v>7</v>
      </c>
      <c r="B12" s="5"/>
      <c r="C12" s="5"/>
      <c r="D12" s="5"/>
      <c r="E12" s="5"/>
      <c r="F12" s="5"/>
      <c r="G12" s="5"/>
      <c r="H12" s="5"/>
      <c r="I12" s="5"/>
      <c r="J12" s="5" t="s">
        <v>16</v>
      </c>
      <c r="K12" s="5"/>
      <c r="L12" s="6">
        <v>0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5</v>
      </c>
      <c r="V12" s="5">
        <v>5</v>
      </c>
      <c r="W12" s="5">
        <v>5</v>
      </c>
      <c r="X12" s="5">
        <v>5</v>
      </c>
      <c r="Y12" s="5">
        <v>1</v>
      </c>
      <c r="Z12" s="5">
        <v>1</v>
      </c>
      <c r="AA12" s="5">
        <v>1</v>
      </c>
      <c r="AB12" s="5">
        <v>1</v>
      </c>
    </row>
    <row r="13" spans="1:29">
      <c r="A13" s="5">
        <v>8</v>
      </c>
      <c r="B13" s="5"/>
      <c r="C13" s="5"/>
      <c r="D13" s="5"/>
      <c r="E13" s="5"/>
      <c r="F13" s="5"/>
      <c r="G13" s="5"/>
      <c r="H13" s="5"/>
      <c r="I13" s="5" t="s">
        <v>16</v>
      </c>
      <c r="J13" s="5"/>
      <c r="K13" s="5"/>
      <c r="L13" s="6" t="s">
        <v>174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</row>
    <row r="14" spans="1:29">
      <c r="A14" s="5">
        <v>9</v>
      </c>
      <c r="B14" s="5"/>
      <c r="C14" s="5"/>
      <c r="D14" s="5"/>
      <c r="E14" s="5"/>
      <c r="F14" s="5"/>
      <c r="G14" s="5"/>
      <c r="H14" s="5" t="s">
        <v>16</v>
      </c>
      <c r="I14" s="5"/>
      <c r="J14" s="5"/>
      <c r="K14" s="5"/>
      <c r="L14" s="6">
        <v>0</v>
      </c>
      <c r="M14" s="5">
        <v>5</v>
      </c>
      <c r="N14" s="5">
        <v>3</v>
      </c>
      <c r="O14" s="5">
        <v>4</v>
      </c>
      <c r="P14" s="5">
        <v>3</v>
      </c>
      <c r="Q14" s="5">
        <v>5</v>
      </c>
      <c r="R14" s="5">
        <v>5</v>
      </c>
      <c r="S14" s="5">
        <v>5</v>
      </c>
      <c r="T14" s="5">
        <v>3</v>
      </c>
      <c r="U14" s="5">
        <v>3</v>
      </c>
      <c r="V14" s="5">
        <v>5</v>
      </c>
      <c r="W14" s="5">
        <v>5</v>
      </c>
      <c r="X14" s="5">
        <v>5</v>
      </c>
      <c r="Y14" s="5">
        <v>4</v>
      </c>
      <c r="Z14" s="5">
        <v>5</v>
      </c>
      <c r="AA14" s="5">
        <v>5</v>
      </c>
      <c r="AB14" s="5">
        <v>5</v>
      </c>
      <c r="AC14" s="5" t="s">
        <v>45</v>
      </c>
    </row>
    <row r="15" spans="1:29">
      <c r="A15" s="5">
        <v>10</v>
      </c>
      <c r="B15" s="5" t="s">
        <v>16</v>
      </c>
      <c r="C15" s="5"/>
      <c r="D15" s="5"/>
      <c r="E15" s="5"/>
      <c r="F15" s="5"/>
      <c r="G15" s="5"/>
      <c r="H15" s="5"/>
      <c r="I15" s="5"/>
      <c r="J15" s="5"/>
      <c r="K15" s="5"/>
      <c r="L15" s="6" t="s">
        <v>175</v>
      </c>
      <c r="M15" s="5">
        <v>2</v>
      </c>
      <c r="N15" s="5">
        <v>1</v>
      </c>
      <c r="O15" s="5">
        <v>1</v>
      </c>
      <c r="P15" s="5">
        <v>1</v>
      </c>
      <c r="Q15" s="5">
        <v>4</v>
      </c>
      <c r="R15" s="5">
        <v>4</v>
      </c>
      <c r="S15" s="5">
        <v>4</v>
      </c>
      <c r="T15" s="5">
        <v>1</v>
      </c>
      <c r="U15" s="5">
        <v>3</v>
      </c>
      <c r="V15" s="5">
        <v>1</v>
      </c>
      <c r="W15" s="5">
        <v>3</v>
      </c>
      <c r="X15" s="5">
        <v>3</v>
      </c>
      <c r="Y15" s="5">
        <v>1</v>
      </c>
      <c r="Z15" s="5">
        <v>2</v>
      </c>
      <c r="AA15" s="5">
        <v>2</v>
      </c>
      <c r="AB15" s="5">
        <v>2</v>
      </c>
    </row>
    <row r="16" spans="1:29">
      <c r="A16" s="5">
        <v>11</v>
      </c>
      <c r="B16" s="5" t="s">
        <v>16</v>
      </c>
      <c r="C16" s="5"/>
      <c r="D16" s="5"/>
      <c r="E16" s="5"/>
      <c r="F16" s="5"/>
      <c r="G16" s="5"/>
      <c r="H16" s="5"/>
      <c r="I16" s="5"/>
      <c r="J16" s="5"/>
      <c r="K16" s="5"/>
      <c r="L16" s="6" t="s">
        <v>176</v>
      </c>
      <c r="M16" s="5">
        <v>3</v>
      </c>
      <c r="N16" s="5">
        <v>3</v>
      </c>
      <c r="O16" s="5">
        <v>3</v>
      </c>
      <c r="P16" s="5">
        <v>3</v>
      </c>
      <c r="Q16" s="5">
        <v>4</v>
      </c>
      <c r="R16" s="5">
        <v>4</v>
      </c>
      <c r="S16" s="5">
        <v>4</v>
      </c>
      <c r="T16" s="5">
        <v>4</v>
      </c>
      <c r="U16" s="5">
        <v>3</v>
      </c>
      <c r="V16" s="5">
        <v>4</v>
      </c>
      <c r="W16" s="5">
        <v>4</v>
      </c>
      <c r="X16" s="5">
        <v>4</v>
      </c>
      <c r="Y16" s="5">
        <v>3</v>
      </c>
      <c r="Z16" s="5">
        <v>4</v>
      </c>
      <c r="AA16" s="5">
        <v>3</v>
      </c>
      <c r="AB16" s="5">
        <v>4</v>
      </c>
    </row>
    <row r="17" spans="1:29">
      <c r="A17" s="5">
        <v>12</v>
      </c>
      <c r="B17" s="5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6" t="s">
        <v>177</v>
      </c>
      <c r="M17" s="5">
        <v>2</v>
      </c>
      <c r="N17" s="5">
        <v>1</v>
      </c>
      <c r="O17" s="5">
        <v>1</v>
      </c>
      <c r="P17" s="5">
        <v>2</v>
      </c>
      <c r="Q17" s="5">
        <v>1</v>
      </c>
      <c r="R17" s="5">
        <v>1</v>
      </c>
      <c r="S17" s="5">
        <v>1</v>
      </c>
      <c r="T17" s="5">
        <v>1</v>
      </c>
      <c r="U17" s="5">
        <v>3</v>
      </c>
      <c r="V17" s="5">
        <v>1</v>
      </c>
      <c r="W17" s="5">
        <v>2</v>
      </c>
      <c r="X17" s="5">
        <v>2</v>
      </c>
      <c r="Y17" s="5">
        <v>2</v>
      </c>
      <c r="Z17" s="5">
        <v>1</v>
      </c>
      <c r="AA17" s="5">
        <v>1</v>
      </c>
      <c r="AB17" s="5">
        <v>2</v>
      </c>
    </row>
    <row r="18" spans="1:29">
      <c r="A18" s="5">
        <v>13</v>
      </c>
      <c r="B18" s="5" t="s">
        <v>16</v>
      </c>
      <c r="C18" s="5"/>
      <c r="D18" s="5"/>
      <c r="E18" s="5"/>
      <c r="F18" s="5"/>
      <c r="G18" s="5"/>
      <c r="H18" s="5"/>
      <c r="I18" s="5"/>
      <c r="J18" s="5"/>
      <c r="K18" s="5"/>
      <c r="L18" s="6" t="s">
        <v>178</v>
      </c>
      <c r="M18" s="5">
        <v>3</v>
      </c>
      <c r="N18" s="5">
        <v>3</v>
      </c>
      <c r="O18" s="5">
        <v>2</v>
      </c>
      <c r="P18" s="5">
        <v>2</v>
      </c>
      <c r="Q18" s="5">
        <v>3</v>
      </c>
      <c r="R18" s="5">
        <v>2</v>
      </c>
      <c r="S18" s="5">
        <v>2</v>
      </c>
      <c r="T18" s="5">
        <v>2</v>
      </c>
      <c r="U18" s="5">
        <v>3</v>
      </c>
      <c r="V18" s="5">
        <v>3</v>
      </c>
      <c r="W18" s="5">
        <v>3</v>
      </c>
      <c r="X18" s="5">
        <v>3</v>
      </c>
      <c r="Y18" s="5">
        <v>2</v>
      </c>
      <c r="Z18" s="5">
        <v>2</v>
      </c>
      <c r="AA18" s="5">
        <v>2</v>
      </c>
      <c r="AB18" s="5">
        <v>2</v>
      </c>
    </row>
    <row r="19" spans="1:29">
      <c r="A19" s="5">
        <v>14</v>
      </c>
      <c r="B19" s="5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6">
        <v>0</v>
      </c>
      <c r="M19" s="5">
        <v>2</v>
      </c>
      <c r="N19" s="5">
        <v>2</v>
      </c>
      <c r="O19" s="5">
        <v>2</v>
      </c>
      <c r="P19" s="5">
        <v>2</v>
      </c>
      <c r="Q19" s="5">
        <v>3</v>
      </c>
      <c r="R19" s="5">
        <v>3</v>
      </c>
      <c r="S19" s="5">
        <v>3</v>
      </c>
      <c r="T19" s="5">
        <v>3</v>
      </c>
      <c r="U19" s="5">
        <v>3</v>
      </c>
      <c r="V19" s="5">
        <v>3</v>
      </c>
      <c r="W19" s="5">
        <v>3</v>
      </c>
      <c r="X19" s="5">
        <v>4</v>
      </c>
      <c r="Y19" s="5">
        <v>2</v>
      </c>
      <c r="Z19" s="5">
        <v>3</v>
      </c>
      <c r="AA19" s="5">
        <v>3</v>
      </c>
      <c r="AB19" s="5">
        <v>4</v>
      </c>
    </row>
    <row r="20" spans="1:29">
      <c r="A20" s="5">
        <v>15</v>
      </c>
      <c r="B20" s="5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6" t="s">
        <v>179</v>
      </c>
      <c r="M20" s="5">
        <v>1</v>
      </c>
      <c r="N20" s="5">
        <v>1</v>
      </c>
      <c r="O20" s="5">
        <v>1</v>
      </c>
      <c r="P20" s="5">
        <v>1</v>
      </c>
      <c r="Q20" s="5">
        <v>3</v>
      </c>
      <c r="R20" s="5">
        <v>3</v>
      </c>
      <c r="S20" s="5">
        <v>3</v>
      </c>
      <c r="T20" s="5">
        <v>3</v>
      </c>
      <c r="U20" s="5">
        <v>1</v>
      </c>
      <c r="V20" s="5">
        <v>2</v>
      </c>
      <c r="W20" s="5">
        <v>1</v>
      </c>
      <c r="X20" s="5">
        <v>1</v>
      </c>
      <c r="Y20" s="5">
        <v>1</v>
      </c>
      <c r="Z20" s="5">
        <v>2</v>
      </c>
      <c r="AA20" s="5">
        <v>2</v>
      </c>
      <c r="AB20" s="5">
        <v>2</v>
      </c>
    </row>
    <row r="21" spans="1:29">
      <c r="A21" s="5">
        <v>16</v>
      </c>
      <c r="B21" s="5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6" t="s">
        <v>180</v>
      </c>
      <c r="M21" s="5">
        <v>3</v>
      </c>
      <c r="N21" s="5">
        <v>3</v>
      </c>
      <c r="O21" s="5">
        <v>3</v>
      </c>
      <c r="P21" s="5">
        <v>3</v>
      </c>
      <c r="Q21" s="5">
        <v>3</v>
      </c>
      <c r="R21" s="5">
        <v>3</v>
      </c>
      <c r="S21" s="5">
        <v>3</v>
      </c>
      <c r="T21" s="5">
        <v>3</v>
      </c>
      <c r="U21" s="5">
        <v>3</v>
      </c>
      <c r="V21" s="5">
        <v>3</v>
      </c>
      <c r="W21" s="5">
        <v>3</v>
      </c>
      <c r="X21" s="5">
        <v>3</v>
      </c>
      <c r="Y21" s="5">
        <v>3</v>
      </c>
      <c r="Z21" s="5">
        <v>3</v>
      </c>
      <c r="AA21" s="5">
        <v>3</v>
      </c>
      <c r="AB21" s="5">
        <v>3</v>
      </c>
    </row>
    <row r="22" spans="1:29">
      <c r="A22" s="5">
        <v>17</v>
      </c>
      <c r="B22" s="5"/>
      <c r="C22" s="5"/>
      <c r="D22" s="5"/>
      <c r="E22" s="5"/>
      <c r="F22" s="5"/>
      <c r="G22" s="5"/>
      <c r="H22" s="5" t="s">
        <v>16</v>
      </c>
      <c r="I22" s="5"/>
      <c r="J22" s="5"/>
      <c r="K22" s="5"/>
      <c r="L22" s="6" t="s">
        <v>181</v>
      </c>
      <c r="M22" s="5"/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</row>
    <row r="23" spans="1:29">
      <c r="A23" s="5">
        <v>18</v>
      </c>
      <c r="B23" s="5"/>
      <c r="C23" s="5"/>
      <c r="D23" s="5"/>
      <c r="E23" s="5"/>
      <c r="F23" s="5"/>
      <c r="G23" s="5"/>
      <c r="H23" s="5" t="s">
        <v>16</v>
      </c>
      <c r="I23" s="5"/>
      <c r="J23" s="5"/>
      <c r="K23" s="5"/>
      <c r="L23" s="6" t="s">
        <v>182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/>
      <c r="Z23" s="5">
        <v>1</v>
      </c>
      <c r="AA23" s="5">
        <v>1</v>
      </c>
      <c r="AB23" s="5">
        <v>1</v>
      </c>
    </row>
    <row r="24" spans="1:29">
      <c r="A24" s="5">
        <v>19</v>
      </c>
      <c r="B24" s="5"/>
      <c r="C24" s="5"/>
      <c r="D24" s="5"/>
      <c r="E24" s="5"/>
      <c r="F24" s="5"/>
      <c r="G24" s="5"/>
      <c r="H24" s="5" t="s">
        <v>16</v>
      </c>
      <c r="I24" s="5"/>
      <c r="J24" s="5"/>
      <c r="K24" s="5"/>
      <c r="L24" s="6" t="s">
        <v>183</v>
      </c>
      <c r="M24" s="5">
        <v>1</v>
      </c>
      <c r="N24" s="5">
        <v>1</v>
      </c>
      <c r="O24" s="5">
        <v>2</v>
      </c>
      <c r="P24" s="5">
        <v>2</v>
      </c>
      <c r="Q24" s="5"/>
      <c r="R24" s="5">
        <v>2</v>
      </c>
      <c r="S24" s="5">
        <v>2</v>
      </c>
      <c r="T24" s="5">
        <v>2</v>
      </c>
      <c r="U24" s="5">
        <v>2</v>
      </c>
      <c r="V24" s="5"/>
      <c r="W24" s="5">
        <v>2</v>
      </c>
      <c r="X24" s="5">
        <v>3</v>
      </c>
      <c r="Y24" s="5">
        <v>3</v>
      </c>
      <c r="Z24" s="5">
        <v>2</v>
      </c>
      <c r="AA24" s="5">
        <v>3</v>
      </c>
      <c r="AB24" s="5">
        <v>3</v>
      </c>
      <c r="AC24" s="5"/>
    </row>
    <row r="25" spans="1:2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5">
        <f t="shared" ref="M25:AB25" si="0">SUM(M6:M24)</f>
        <v>34</v>
      </c>
      <c r="N25" s="5">
        <f t="shared" si="0"/>
        <v>29</v>
      </c>
      <c r="O25" s="5">
        <f t="shared" si="0"/>
        <v>33</v>
      </c>
      <c r="P25" s="5">
        <f t="shared" si="0"/>
        <v>30</v>
      </c>
      <c r="Q25" s="5">
        <f t="shared" si="0"/>
        <v>43</v>
      </c>
      <c r="R25" s="5">
        <f t="shared" si="0"/>
        <v>45</v>
      </c>
      <c r="S25" s="5">
        <f t="shared" si="0"/>
        <v>41</v>
      </c>
      <c r="T25" s="5">
        <f t="shared" si="0"/>
        <v>33</v>
      </c>
      <c r="U25" s="5">
        <f t="shared" si="0"/>
        <v>38</v>
      </c>
      <c r="V25" s="5">
        <f t="shared" si="0"/>
        <v>35</v>
      </c>
      <c r="W25" s="5">
        <f t="shared" si="0"/>
        <v>42</v>
      </c>
      <c r="X25" s="5">
        <f t="shared" si="0"/>
        <v>44</v>
      </c>
      <c r="Y25" s="5">
        <f t="shared" si="0"/>
        <v>30</v>
      </c>
      <c r="Z25" s="5">
        <f t="shared" si="0"/>
        <v>35</v>
      </c>
      <c r="AA25" s="5">
        <f t="shared" si="0"/>
        <v>39</v>
      </c>
      <c r="AB25" s="5">
        <f t="shared" si="0"/>
        <v>42</v>
      </c>
    </row>
    <row r="26" spans="1:2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9">
      <c r="A27" s="5"/>
      <c r="B27" s="5"/>
      <c r="C27" s="5"/>
      <c r="D27" s="5"/>
      <c r="E27" s="5"/>
      <c r="F27" s="5"/>
      <c r="G27" s="5"/>
      <c r="H27" s="5"/>
      <c r="I27" s="5"/>
      <c r="J27" s="13"/>
      <c r="K27" s="11"/>
      <c r="L27" s="7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9" ht="15" thickBot="1">
      <c r="A28" s="8"/>
      <c r="B28" s="8"/>
      <c r="C28" s="8"/>
      <c r="D28" s="8"/>
      <c r="E28" s="8"/>
      <c r="F28" s="8"/>
      <c r="G28" s="8"/>
      <c r="H28" s="8"/>
      <c r="I28" s="8"/>
      <c r="J28" s="14"/>
      <c r="K28" s="9"/>
      <c r="L28" s="9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9"/>
    </row>
    <row r="29" spans="1:29" ht="15" thickTop="1">
      <c r="A29" s="10"/>
      <c r="D29" s="16" t="s">
        <v>29</v>
      </c>
      <c r="E29" s="12">
        <f>COUNTIF(A6:J28,"x")</f>
        <v>19</v>
      </c>
      <c r="F29" s="12"/>
      <c r="G29" s="12"/>
      <c r="H29" s="12"/>
      <c r="I29" s="12"/>
      <c r="J29" s="13"/>
      <c r="K29" s="11"/>
      <c r="L29" s="16" t="s">
        <v>32</v>
      </c>
      <c r="M29" s="18">
        <f>AVERAGE(M6:M28)</f>
        <v>3.5789473684210527</v>
      </c>
      <c r="N29" s="18">
        <f t="shared" ref="N29:AB29" si="1">AVERAGE(N6:N28)</f>
        <v>2.9</v>
      </c>
      <c r="O29" s="18">
        <f t="shared" si="1"/>
        <v>3.3</v>
      </c>
      <c r="P29" s="18">
        <f t="shared" si="1"/>
        <v>3</v>
      </c>
      <c r="Q29" s="18">
        <f t="shared" si="1"/>
        <v>4.5263157894736841</v>
      </c>
      <c r="R29" s="18">
        <f t="shared" si="1"/>
        <v>4.5</v>
      </c>
      <c r="S29" s="18">
        <f t="shared" si="1"/>
        <v>4.0999999999999996</v>
      </c>
      <c r="T29" s="18">
        <f t="shared" si="1"/>
        <v>3.6666666666666665</v>
      </c>
      <c r="U29" s="18">
        <f t="shared" si="1"/>
        <v>4.2222222222222223</v>
      </c>
      <c r="V29" s="18">
        <f t="shared" si="1"/>
        <v>4.375</v>
      </c>
      <c r="W29" s="18">
        <f t="shared" si="1"/>
        <v>4.666666666666667</v>
      </c>
      <c r="X29" s="18">
        <f t="shared" si="1"/>
        <v>4.8888888888888893</v>
      </c>
      <c r="Y29" s="18">
        <f t="shared" si="1"/>
        <v>3.5294117647058822</v>
      </c>
      <c r="Z29" s="18">
        <f t="shared" si="1"/>
        <v>3.8888888888888888</v>
      </c>
      <c r="AA29" s="18">
        <f t="shared" si="1"/>
        <v>4.333333333333333</v>
      </c>
      <c r="AB29" s="18">
        <f t="shared" si="1"/>
        <v>4.666666666666667</v>
      </c>
      <c r="AC29" s="11"/>
    </row>
    <row r="30" spans="1:29">
      <c r="A30" s="10"/>
      <c r="D30" s="16" t="s">
        <v>30</v>
      </c>
      <c r="E30" s="12">
        <f>COUNTIF(B$6:B$28,"=x")</f>
        <v>7</v>
      </c>
      <c r="F30" s="12"/>
      <c r="G30" s="12"/>
      <c r="H30" s="12"/>
      <c r="I30" s="12"/>
      <c r="J30" s="13"/>
      <c r="K30" s="11"/>
      <c r="L30" s="16" t="s">
        <v>33</v>
      </c>
      <c r="M30" s="18">
        <f>IF($E30&gt;0,AVERAGEIF($B6:$B28,"=x",M6:M28),"" )</f>
        <v>2.2857142857142856</v>
      </c>
      <c r="N30" s="18">
        <f>IF($E30&gt;0,AVERAGEIF($B6:$B28,"=x",N6:N28),"" )</f>
        <v>2</v>
      </c>
      <c r="O30" s="18">
        <f t="shared" ref="O30:AB30" si="2">IF($E30&gt;0,AVERAGEIF($B6:$B28,"=x",O6:O28),"" )</f>
        <v>1.8571428571428572</v>
      </c>
      <c r="P30" s="18">
        <f t="shared" si="2"/>
        <v>2</v>
      </c>
      <c r="Q30" s="18">
        <f t="shared" si="2"/>
        <v>3</v>
      </c>
      <c r="R30" s="18">
        <f t="shared" si="2"/>
        <v>2.8571428571428572</v>
      </c>
      <c r="S30" s="18">
        <f t="shared" si="2"/>
        <v>2.8571428571428572</v>
      </c>
      <c r="T30" s="18">
        <f t="shared" si="2"/>
        <v>2.4285714285714284</v>
      </c>
      <c r="U30" s="18">
        <f t="shared" si="2"/>
        <v>2.7142857142857144</v>
      </c>
      <c r="V30" s="18">
        <f t="shared" si="2"/>
        <v>2.4285714285714284</v>
      </c>
      <c r="W30" s="18">
        <f t="shared" si="2"/>
        <v>2.7142857142857144</v>
      </c>
      <c r="X30" s="18">
        <f t="shared" si="2"/>
        <v>2.8571428571428572</v>
      </c>
      <c r="Y30" s="18">
        <f t="shared" si="2"/>
        <v>2</v>
      </c>
      <c r="Z30" s="18">
        <f t="shared" si="2"/>
        <v>2.4285714285714284</v>
      </c>
      <c r="AA30" s="18">
        <f t="shared" si="2"/>
        <v>2.2857142857142856</v>
      </c>
      <c r="AB30" s="18">
        <f t="shared" si="2"/>
        <v>2.7142857142857144</v>
      </c>
      <c r="AC30" s="11"/>
    </row>
    <row r="31" spans="1:29">
      <c r="D31" s="16" t="s">
        <v>53</v>
      </c>
      <c r="E31" s="12">
        <f>COUNTIF(C$6:C$28,"=x")</f>
        <v>0</v>
      </c>
      <c r="L31" s="16" t="s">
        <v>58</v>
      </c>
      <c r="M31" s="18" t="str">
        <f>IF($E31&gt;0,AVERAGEIF($C6:$C28,"=x",M6:M28),"" )</f>
        <v/>
      </c>
      <c r="N31" s="18" t="str">
        <f>IF($E31&gt;0,AVERAGEIF($C6:$C28,"=x",N6:N28),"" )</f>
        <v/>
      </c>
      <c r="O31" s="18" t="str">
        <f t="shared" ref="O31:AB31" si="3">IF($E31&gt;0,AVERAGEIF($C6:$C28,"=x",O6:O28),"" )</f>
        <v/>
      </c>
      <c r="P31" s="18" t="str">
        <f t="shared" si="3"/>
        <v/>
      </c>
      <c r="Q31" s="18" t="str">
        <f t="shared" si="3"/>
        <v/>
      </c>
      <c r="R31" s="18" t="str">
        <f t="shared" si="3"/>
        <v/>
      </c>
      <c r="S31" s="18" t="str">
        <f t="shared" si="3"/>
        <v/>
      </c>
      <c r="T31" s="18" t="str">
        <f t="shared" si="3"/>
        <v/>
      </c>
      <c r="U31" s="18" t="str">
        <f t="shared" si="3"/>
        <v/>
      </c>
      <c r="V31" s="18" t="str">
        <f t="shared" si="3"/>
        <v/>
      </c>
      <c r="W31" s="18" t="str">
        <f t="shared" si="3"/>
        <v/>
      </c>
      <c r="X31" s="18" t="str">
        <f t="shared" si="3"/>
        <v/>
      </c>
      <c r="Y31" s="18" t="str">
        <f t="shared" si="3"/>
        <v/>
      </c>
      <c r="Z31" s="18" t="str">
        <f t="shared" si="3"/>
        <v/>
      </c>
      <c r="AA31" s="18" t="str">
        <f t="shared" si="3"/>
        <v/>
      </c>
      <c r="AB31" s="18" t="str">
        <f t="shared" si="3"/>
        <v/>
      </c>
    </row>
    <row r="32" spans="1:29">
      <c r="A32" s="10"/>
      <c r="D32" s="19" t="s">
        <v>54</v>
      </c>
      <c r="E32" s="12">
        <f>COUNTIF(D$6:D$28,"=x")</f>
        <v>0</v>
      </c>
      <c r="F32" s="12"/>
      <c r="G32" s="12"/>
      <c r="H32" s="12"/>
      <c r="I32" s="12"/>
      <c r="J32" s="13"/>
      <c r="K32" s="11"/>
      <c r="L32" s="19" t="s">
        <v>59</v>
      </c>
      <c r="M32" s="18" t="str">
        <f>IF($E32&gt;0,AVERAGEIF($D6:$D28,"=x",M6:M28),"" )</f>
        <v/>
      </c>
      <c r="N32" s="18" t="str">
        <f t="shared" ref="N32:AB32" si="4">IF($E32&gt;0,AVERAGEIF($D6:$D28,"=x",N6:N28),"" )</f>
        <v/>
      </c>
      <c r="O32" s="18" t="str">
        <f t="shared" si="4"/>
        <v/>
      </c>
      <c r="P32" s="18" t="str">
        <f t="shared" si="4"/>
        <v/>
      </c>
      <c r="Q32" s="18" t="str">
        <f t="shared" si="4"/>
        <v/>
      </c>
      <c r="R32" s="18" t="str">
        <f t="shared" si="4"/>
        <v/>
      </c>
      <c r="S32" s="18" t="str">
        <f t="shared" si="4"/>
        <v/>
      </c>
      <c r="T32" s="18" t="str">
        <f t="shared" si="4"/>
        <v/>
      </c>
      <c r="U32" s="18" t="str">
        <f>IF($E32&gt;0,AVERAGEIF($D6:$D28,"=x",U6:U28),"" )</f>
        <v/>
      </c>
      <c r="V32" s="18" t="str">
        <f t="shared" si="4"/>
        <v/>
      </c>
      <c r="W32" s="18" t="str">
        <f t="shared" si="4"/>
        <v/>
      </c>
      <c r="X32" s="18" t="str">
        <f t="shared" si="4"/>
        <v/>
      </c>
      <c r="Y32" s="18" t="str">
        <f t="shared" si="4"/>
        <v/>
      </c>
      <c r="Z32" s="18" t="str">
        <f t="shared" si="4"/>
        <v/>
      </c>
      <c r="AA32" s="18" t="str">
        <f t="shared" si="4"/>
        <v/>
      </c>
      <c r="AB32" s="18" t="str">
        <f t="shared" si="4"/>
        <v/>
      </c>
      <c r="AC32" s="11"/>
    </row>
    <row r="33" spans="1:46">
      <c r="A33" s="10"/>
      <c r="D33" s="19" t="s">
        <v>43</v>
      </c>
      <c r="E33" s="12">
        <f>COUNTIF(E$6:E$28,"=x")</f>
        <v>0</v>
      </c>
      <c r="F33" s="12"/>
      <c r="G33" s="12"/>
      <c r="H33" s="12"/>
      <c r="I33" s="12"/>
      <c r="J33" s="13"/>
      <c r="K33" s="11"/>
      <c r="L33" s="19" t="s">
        <v>42</v>
      </c>
      <c r="M33" s="18" t="str">
        <f>IF($E33&gt;0,AVERAGEIF($E6:$E28,"=x",M6:M28),"" )</f>
        <v/>
      </c>
      <c r="N33" s="18" t="str">
        <f>IF($E33&gt;0,AVERAGEIF($E6:$E28,"=x",N6:N28),"" )</f>
        <v/>
      </c>
      <c r="O33" s="18" t="str">
        <f t="shared" ref="O33:AB33" si="5">IF($E33&gt;0,AVERAGEIF($E6:$E28,"=x",O6:O28),"" )</f>
        <v/>
      </c>
      <c r="P33" s="18" t="str">
        <f t="shared" si="5"/>
        <v/>
      </c>
      <c r="Q33" s="18" t="str">
        <f t="shared" si="5"/>
        <v/>
      </c>
      <c r="R33" s="18" t="str">
        <f t="shared" si="5"/>
        <v/>
      </c>
      <c r="S33" s="18" t="str">
        <f t="shared" si="5"/>
        <v/>
      </c>
      <c r="T33" s="18" t="str">
        <f t="shared" si="5"/>
        <v/>
      </c>
      <c r="U33" s="18" t="str">
        <f t="shared" si="5"/>
        <v/>
      </c>
      <c r="V33" s="18" t="str">
        <f t="shared" si="5"/>
        <v/>
      </c>
      <c r="W33" s="18" t="str">
        <f t="shared" si="5"/>
        <v/>
      </c>
      <c r="X33" s="18" t="str">
        <f t="shared" si="5"/>
        <v/>
      </c>
      <c r="Y33" s="18" t="str">
        <f t="shared" si="5"/>
        <v/>
      </c>
      <c r="Z33" s="18" t="str">
        <f t="shared" si="5"/>
        <v/>
      </c>
      <c r="AA33" s="18" t="str">
        <f t="shared" si="5"/>
        <v/>
      </c>
      <c r="AB33" s="18" t="str">
        <f t="shared" si="5"/>
        <v/>
      </c>
      <c r="AC33" s="11"/>
    </row>
    <row r="34" spans="1:46">
      <c r="A34" s="10"/>
      <c r="D34" s="19" t="s">
        <v>218</v>
      </c>
      <c r="E34" s="12">
        <f>COUNTIF(F$6:F$28,"=x")</f>
        <v>0</v>
      </c>
      <c r="F34" s="12"/>
      <c r="G34" s="12"/>
      <c r="H34" s="12"/>
      <c r="I34" s="12"/>
      <c r="J34" s="13"/>
      <c r="K34" s="11"/>
      <c r="L34" s="19" t="s">
        <v>60</v>
      </c>
      <c r="M34" s="18" t="str">
        <f>IF($E34&gt;0,AVERAGEIF($F6:$F28,"=x",M6:M28),"" )</f>
        <v/>
      </c>
      <c r="N34" s="18" t="str">
        <f>IF($E34&gt;0,AVERAGEIF($F6:$F28,"=x",N6:N28),"" )</f>
        <v/>
      </c>
      <c r="O34" s="18" t="str">
        <f t="shared" ref="O34:AB34" si="6">IF($E34&gt;0,AVERAGEIF($F6:$F28,"=x",O6:O28),"" )</f>
        <v/>
      </c>
      <c r="P34" s="18" t="str">
        <f t="shared" si="6"/>
        <v/>
      </c>
      <c r="Q34" s="18" t="str">
        <f t="shared" si="6"/>
        <v/>
      </c>
      <c r="R34" s="18" t="str">
        <f t="shared" si="6"/>
        <v/>
      </c>
      <c r="S34" s="18" t="str">
        <f t="shared" si="6"/>
        <v/>
      </c>
      <c r="T34" s="18" t="str">
        <f t="shared" si="6"/>
        <v/>
      </c>
      <c r="U34" s="18" t="str">
        <f t="shared" si="6"/>
        <v/>
      </c>
      <c r="V34" s="18" t="str">
        <f t="shared" si="6"/>
        <v/>
      </c>
      <c r="W34" s="18" t="str">
        <f t="shared" si="6"/>
        <v/>
      </c>
      <c r="X34" s="18" t="str">
        <f t="shared" si="6"/>
        <v/>
      </c>
      <c r="Y34" s="18" t="str">
        <f t="shared" si="6"/>
        <v/>
      </c>
      <c r="Z34" s="18" t="str">
        <f t="shared" si="6"/>
        <v/>
      </c>
      <c r="AA34" s="18" t="str">
        <f t="shared" si="6"/>
        <v/>
      </c>
      <c r="AB34" s="18" t="str">
        <f t="shared" si="6"/>
        <v/>
      </c>
      <c r="AC34" s="11"/>
    </row>
    <row r="35" spans="1:46">
      <c r="A35" s="10"/>
      <c r="D35" s="19" t="s">
        <v>55</v>
      </c>
      <c r="E35" s="12">
        <f>COUNTIF(G$6:G$28,"=x")</f>
        <v>0</v>
      </c>
      <c r="F35" s="12"/>
      <c r="G35" s="12"/>
      <c r="H35" s="12"/>
      <c r="I35" s="12"/>
      <c r="J35" s="13"/>
      <c r="K35" s="11"/>
      <c r="L35" s="19" t="s">
        <v>61</v>
      </c>
      <c r="M35" s="18" t="str">
        <f>IF($E35&gt;0,AVERAGEIF($G6:$G28,"=x",M6:M28),"" )</f>
        <v/>
      </c>
      <c r="N35" s="18" t="str">
        <f>IF($E35&gt;0,AVERAGEIF($G6:$G28,"=x",N6:N28),"" )</f>
        <v/>
      </c>
      <c r="O35" s="18" t="str">
        <f t="shared" ref="O35:AB35" si="7">IF($E35&gt;0,AVERAGEIF($G6:$G28,"=x",O6:O28),"" )</f>
        <v/>
      </c>
      <c r="P35" s="18" t="str">
        <f t="shared" si="7"/>
        <v/>
      </c>
      <c r="Q35" s="18" t="str">
        <f t="shared" si="7"/>
        <v/>
      </c>
      <c r="R35" s="18" t="str">
        <f t="shared" si="7"/>
        <v/>
      </c>
      <c r="S35" s="18" t="str">
        <f t="shared" si="7"/>
        <v/>
      </c>
      <c r="T35" s="18" t="str">
        <f t="shared" si="7"/>
        <v/>
      </c>
      <c r="U35" s="18" t="str">
        <f t="shared" si="7"/>
        <v/>
      </c>
      <c r="V35" s="18" t="str">
        <f t="shared" si="7"/>
        <v/>
      </c>
      <c r="W35" s="18" t="str">
        <f t="shared" si="7"/>
        <v/>
      </c>
      <c r="X35" s="18" t="str">
        <f t="shared" si="7"/>
        <v/>
      </c>
      <c r="Y35" s="18" t="str">
        <f t="shared" si="7"/>
        <v/>
      </c>
      <c r="Z35" s="18" t="str">
        <f t="shared" si="7"/>
        <v/>
      </c>
      <c r="AA35" s="18" t="str">
        <f t="shared" si="7"/>
        <v/>
      </c>
      <c r="AB35" s="18" t="str">
        <f t="shared" si="7"/>
        <v/>
      </c>
      <c r="AC35" s="11"/>
    </row>
    <row r="36" spans="1:46">
      <c r="A36" s="10"/>
      <c r="D36" s="19" t="s">
        <v>52</v>
      </c>
      <c r="E36" s="12">
        <f>COUNTIF(H$6:H$28,"=x")</f>
        <v>4</v>
      </c>
      <c r="F36" s="12"/>
      <c r="G36" s="12"/>
      <c r="H36" s="12"/>
      <c r="I36" s="12"/>
      <c r="J36" s="13"/>
      <c r="K36" s="11"/>
      <c r="L36" s="19" t="s">
        <v>51</v>
      </c>
      <c r="M36" s="18">
        <f t="shared" ref="M36:AB36" si="8">IF($E36&gt;0,AVERAGEIF($H6:$H24,"=x",M6:M24),"" )</f>
        <v>2.3333333333333335</v>
      </c>
      <c r="N36" s="18">
        <f t="shared" si="8"/>
        <v>1.5</v>
      </c>
      <c r="O36" s="18">
        <f t="shared" si="8"/>
        <v>2</v>
      </c>
      <c r="P36" s="18">
        <f t="shared" si="8"/>
        <v>1.75</v>
      </c>
      <c r="Q36" s="18">
        <f t="shared" si="8"/>
        <v>2.3333333333333335</v>
      </c>
      <c r="R36" s="18">
        <f t="shared" si="8"/>
        <v>2.25</v>
      </c>
      <c r="S36" s="18">
        <f t="shared" si="8"/>
        <v>2.25</v>
      </c>
      <c r="T36" s="18">
        <f t="shared" si="8"/>
        <v>1.75</v>
      </c>
      <c r="U36" s="18">
        <f t="shared" si="8"/>
        <v>1.75</v>
      </c>
      <c r="V36" s="18">
        <f t="shared" si="8"/>
        <v>2.3333333333333335</v>
      </c>
      <c r="W36" s="18">
        <f t="shared" si="8"/>
        <v>2.25</v>
      </c>
      <c r="X36" s="18">
        <f t="shared" si="8"/>
        <v>2.5</v>
      </c>
      <c r="Y36" s="18">
        <f t="shared" si="8"/>
        <v>2.6666666666666665</v>
      </c>
      <c r="Z36" s="18">
        <f t="shared" si="8"/>
        <v>2.25</v>
      </c>
      <c r="AA36" s="18">
        <f t="shared" si="8"/>
        <v>2.5</v>
      </c>
      <c r="AB36" s="18">
        <f t="shared" si="8"/>
        <v>2.5</v>
      </c>
      <c r="AC36" s="11"/>
    </row>
    <row r="37" spans="1:46">
      <c r="D37" s="17" t="s">
        <v>31</v>
      </c>
      <c r="E37" s="12">
        <f>COUNTIF(I$6:I$28,"=x")</f>
        <v>7</v>
      </c>
      <c r="L37" s="16" t="s">
        <v>34</v>
      </c>
      <c r="M37" s="18">
        <f t="shared" ref="M37:AB37" si="9">IF($E37&gt;0,AVERAGEIF($I6:$I24,"=x",M6:M24),"" )</f>
        <v>1.4285714285714286</v>
      </c>
      <c r="N37" s="18">
        <f t="shared" si="9"/>
        <v>1.1428571428571428</v>
      </c>
      <c r="O37" s="18">
        <f t="shared" si="9"/>
        <v>1.5714285714285714</v>
      </c>
      <c r="P37" s="18">
        <f t="shared" si="9"/>
        <v>1.1428571428571428</v>
      </c>
      <c r="Q37" s="18">
        <f t="shared" si="9"/>
        <v>2</v>
      </c>
      <c r="R37" s="18">
        <f t="shared" si="9"/>
        <v>2.1428571428571428</v>
      </c>
      <c r="S37" s="18">
        <f t="shared" si="9"/>
        <v>1.5714285714285714</v>
      </c>
      <c r="T37" s="18">
        <f t="shared" si="9"/>
        <v>1.6</v>
      </c>
      <c r="U37" s="18">
        <f t="shared" si="9"/>
        <v>1.4</v>
      </c>
      <c r="V37" s="18">
        <f t="shared" si="9"/>
        <v>1.5</v>
      </c>
      <c r="W37" s="18">
        <f t="shared" si="9"/>
        <v>1.8</v>
      </c>
      <c r="X37" s="18">
        <f t="shared" si="9"/>
        <v>1.8</v>
      </c>
      <c r="Y37" s="18">
        <f t="shared" si="9"/>
        <v>1.4</v>
      </c>
      <c r="Z37" s="18">
        <f t="shared" si="9"/>
        <v>1.6</v>
      </c>
      <c r="AA37" s="18">
        <f t="shared" si="9"/>
        <v>2.4</v>
      </c>
      <c r="AB37" s="18">
        <f t="shared" si="9"/>
        <v>2.4</v>
      </c>
    </row>
    <row r="38" spans="1:46">
      <c r="D38" s="17" t="s">
        <v>35</v>
      </c>
      <c r="E38" s="12">
        <f>COUNTIF(J$6:J$28,"=x")</f>
        <v>1</v>
      </c>
      <c r="F38" s="4" t="s">
        <v>57</v>
      </c>
      <c r="G38" s="4">
        <f>E29-SUM(E30:E38)</f>
        <v>0</v>
      </c>
      <c r="L38" s="16" t="s">
        <v>36</v>
      </c>
      <c r="M38" s="18">
        <f t="shared" ref="M38:AB38" si="10">IF($E38&gt;0,AVERAGEIF($J6:$J24,"=x",M6:M24),"" )</f>
        <v>1</v>
      </c>
      <c r="N38" s="18">
        <f t="shared" si="10"/>
        <v>1</v>
      </c>
      <c r="O38" s="18">
        <f t="shared" si="10"/>
        <v>1</v>
      </c>
      <c r="P38" s="18">
        <f t="shared" si="10"/>
        <v>1</v>
      </c>
      <c r="Q38" s="18">
        <f t="shared" si="10"/>
        <v>1</v>
      </c>
      <c r="R38" s="18">
        <f t="shared" si="10"/>
        <v>1</v>
      </c>
      <c r="S38" s="18">
        <f t="shared" si="10"/>
        <v>1</v>
      </c>
      <c r="T38" s="18">
        <f t="shared" si="10"/>
        <v>1</v>
      </c>
      <c r="U38" s="18">
        <f t="shared" si="10"/>
        <v>5</v>
      </c>
      <c r="V38" s="18">
        <f t="shared" si="10"/>
        <v>5</v>
      </c>
      <c r="W38" s="18">
        <f t="shared" si="10"/>
        <v>5</v>
      </c>
      <c r="X38" s="18">
        <f t="shared" si="10"/>
        <v>5</v>
      </c>
      <c r="Y38" s="18">
        <f t="shared" si="10"/>
        <v>1</v>
      </c>
      <c r="Z38" s="18">
        <f t="shared" si="10"/>
        <v>1</v>
      </c>
      <c r="AA38" s="18">
        <f t="shared" si="10"/>
        <v>1</v>
      </c>
      <c r="AB38" s="18">
        <f t="shared" si="10"/>
        <v>1</v>
      </c>
    </row>
    <row r="39" spans="1:46">
      <c r="C39" s="17"/>
      <c r="D39" s="12"/>
      <c r="E39" s="4">
        <f>SUM(E30:E38)</f>
        <v>19</v>
      </c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D39" t="s">
        <v>44</v>
      </c>
    </row>
    <row r="40" spans="1:46">
      <c r="C40" s="17"/>
      <c r="D40" s="12"/>
      <c r="L40" s="16" t="s">
        <v>37</v>
      </c>
      <c r="M40" s="5">
        <f t="shared" ref="M40:AB40" si="11">SUM(M6:M24)</f>
        <v>34</v>
      </c>
      <c r="N40" s="5">
        <f t="shared" si="11"/>
        <v>29</v>
      </c>
      <c r="O40" s="5">
        <f t="shared" si="11"/>
        <v>33</v>
      </c>
      <c r="P40" s="5">
        <f t="shared" si="11"/>
        <v>30</v>
      </c>
      <c r="Q40" s="5">
        <f t="shared" si="11"/>
        <v>43</v>
      </c>
      <c r="R40" s="5">
        <f t="shared" si="11"/>
        <v>45</v>
      </c>
      <c r="S40" s="5">
        <f t="shared" si="11"/>
        <v>41</v>
      </c>
      <c r="T40" s="5">
        <f t="shared" si="11"/>
        <v>33</v>
      </c>
      <c r="U40" s="5">
        <f t="shared" si="11"/>
        <v>38</v>
      </c>
      <c r="V40" s="5">
        <f t="shared" si="11"/>
        <v>35</v>
      </c>
      <c r="W40" s="5">
        <f t="shared" si="11"/>
        <v>42</v>
      </c>
      <c r="X40" s="5">
        <f t="shared" si="11"/>
        <v>44</v>
      </c>
      <c r="Y40" s="5">
        <f t="shared" si="11"/>
        <v>30</v>
      </c>
      <c r="Z40" s="5">
        <f t="shared" si="11"/>
        <v>35</v>
      </c>
      <c r="AA40" s="5">
        <f t="shared" si="11"/>
        <v>39</v>
      </c>
      <c r="AB40" s="5">
        <f t="shared" si="11"/>
        <v>42</v>
      </c>
      <c r="AC40" s="5">
        <f>SUM(M40:AB40)</f>
        <v>593</v>
      </c>
      <c r="AD40" s="5">
        <f t="shared" ref="AD40:AS40" si="12">M29-(M40/M51)</f>
        <v>1.6900584795321638</v>
      </c>
      <c r="AE40" s="5">
        <f t="shared" si="12"/>
        <v>1.3736842105263156</v>
      </c>
      <c r="AF40" s="5">
        <f t="shared" si="12"/>
        <v>1.5631578947368419</v>
      </c>
      <c r="AG40" s="5">
        <f t="shared" si="12"/>
        <v>1.4210526315789473</v>
      </c>
      <c r="AH40" s="5">
        <f t="shared" si="12"/>
        <v>2.1374269005847952</v>
      </c>
      <c r="AI40" s="5">
        <f t="shared" si="12"/>
        <v>2.1315789473684212</v>
      </c>
      <c r="AJ40" s="5">
        <f t="shared" si="12"/>
        <v>1.9421052631578943</v>
      </c>
      <c r="AK40" s="5">
        <f t="shared" si="12"/>
        <v>1.7254901960784312</v>
      </c>
      <c r="AL40" s="5">
        <f t="shared" si="12"/>
        <v>1.9869281045751634</v>
      </c>
      <c r="AM40" s="5">
        <f t="shared" si="12"/>
        <v>2.0416666666666665</v>
      </c>
      <c r="AN40" s="5">
        <f t="shared" si="12"/>
        <v>2.1960784313725492</v>
      </c>
      <c r="AO40" s="5">
        <f t="shared" si="12"/>
        <v>2.3006535947712421</v>
      </c>
      <c r="AP40" s="5">
        <f t="shared" si="12"/>
        <v>1.6544117647058822</v>
      </c>
      <c r="AQ40" s="5">
        <f t="shared" si="12"/>
        <v>1.8300653594771243</v>
      </c>
      <c r="AR40" s="5">
        <f t="shared" si="12"/>
        <v>2.0392156862745097</v>
      </c>
      <c r="AS40" s="5">
        <f t="shared" si="12"/>
        <v>2.1960784313725492</v>
      </c>
      <c r="AT40" s="5"/>
    </row>
    <row r="41" spans="1:46">
      <c r="C41" s="17"/>
      <c r="D41" s="12"/>
      <c r="L41" s="19" t="s">
        <v>62</v>
      </c>
      <c r="M41" s="5">
        <f t="shared" ref="M41:AB41" si="13">SUMIF($B6:$B24,"=x",M6:M24)</f>
        <v>16</v>
      </c>
      <c r="N41" s="5">
        <f t="shared" si="13"/>
        <v>14</v>
      </c>
      <c r="O41" s="5">
        <f t="shared" si="13"/>
        <v>13</v>
      </c>
      <c r="P41" s="5">
        <f t="shared" si="13"/>
        <v>14</v>
      </c>
      <c r="Q41" s="5">
        <f t="shared" si="13"/>
        <v>21</v>
      </c>
      <c r="R41" s="5">
        <f t="shared" si="13"/>
        <v>20</v>
      </c>
      <c r="S41" s="5">
        <f t="shared" si="13"/>
        <v>20</v>
      </c>
      <c r="T41" s="5">
        <f t="shared" si="13"/>
        <v>17</v>
      </c>
      <c r="U41" s="5">
        <f t="shared" si="13"/>
        <v>19</v>
      </c>
      <c r="V41" s="5">
        <f t="shared" si="13"/>
        <v>17</v>
      </c>
      <c r="W41" s="5">
        <f t="shared" si="13"/>
        <v>19</v>
      </c>
      <c r="X41" s="5">
        <f t="shared" si="13"/>
        <v>20</v>
      </c>
      <c r="Y41" s="5">
        <f t="shared" si="13"/>
        <v>14</v>
      </c>
      <c r="Z41" s="5">
        <f t="shared" si="13"/>
        <v>17</v>
      </c>
      <c r="AA41" s="5">
        <f t="shared" si="13"/>
        <v>16</v>
      </c>
      <c r="AB41" s="5">
        <f t="shared" si="13"/>
        <v>19</v>
      </c>
      <c r="AC41" s="5">
        <f>SUM(M41:AB49)</f>
        <v>593</v>
      </c>
      <c r="AD41" s="5">
        <f t="shared" ref="AD41:AD49" si="14">IF(M41&gt;0,M30-(M41/M52),"nill")</f>
        <v>0</v>
      </c>
      <c r="AE41" s="5">
        <f t="shared" ref="AE41:AE49" si="15">IF(N41&gt;0,N30-(N41/N52),"nill")</f>
        <v>0</v>
      </c>
      <c r="AF41" s="5">
        <f t="shared" ref="AF41:AF49" si="16">IF(O41&gt;0,O30-(O41/O52),"nill")</f>
        <v>0</v>
      </c>
      <c r="AG41" s="5">
        <f t="shared" ref="AG41:AG49" si="17">IF(P41&gt;0,P30-(P41/P52),"nill")</f>
        <v>0</v>
      </c>
      <c r="AH41" s="5">
        <f t="shared" ref="AH41:AH49" si="18">IF(Q41&gt;0,Q30-(Q41/Q52),"nill")</f>
        <v>0</v>
      </c>
      <c r="AI41" s="5">
        <f t="shared" ref="AI41:AI49" si="19">IF(R41&gt;0,R30-(R41/R52),"nill")</f>
        <v>0</v>
      </c>
      <c r="AJ41" s="5">
        <f t="shared" ref="AJ41:AJ49" si="20">IF(S41&gt;0,S30-(S41/S52),"nill")</f>
        <v>0</v>
      </c>
      <c r="AK41" s="5">
        <f t="shared" ref="AK41:AK49" si="21">IF(T41&gt;0,T30-(T41/T52),"nill")</f>
        <v>0</v>
      </c>
      <c r="AL41" s="5">
        <f t="shared" ref="AL41:AL49" si="22">IF(U41&gt;0,U30-(U41/U52),"nill")</f>
        <v>0</v>
      </c>
      <c r="AM41" s="5">
        <f t="shared" ref="AM41:AM49" si="23">IF(V41&gt;0,V30-(V41/V52),"nill")</f>
        <v>0</v>
      </c>
      <c r="AN41" s="5">
        <f t="shared" ref="AN41:AN49" si="24">IF(W41&gt;0,W30-(W41/W52),"nill")</f>
        <v>0</v>
      </c>
      <c r="AO41" s="5">
        <f t="shared" ref="AO41:AO49" si="25">IF(X41&gt;0,X30-(X41/X52),"nill")</f>
        <v>0</v>
      </c>
      <c r="AP41" s="5">
        <f t="shared" ref="AP41:AP49" si="26">IF(Y41&gt;0,Y30-(Y41/Y52),"nill")</f>
        <v>0</v>
      </c>
      <c r="AQ41" s="5">
        <f t="shared" ref="AQ41:AQ49" si="27">IF(Z41&gt;0,Z30-(Z41/Z52),"nill")</f>
        <v>0</v>
      </c>
      <c r="AR41" s="5">
        <f t="shared" ref="AR41:AR49" si="28">IF(AA41&gt;0,AA30-(AA41/AA52),"nill")</f>
        <v>0</v>
      </c>
      <c r="AS41" s="5">
        <f t="shared" ref="AS41:AS49" si="29">IF(AB41&gt;0,AB30-(AB41/AB52),"nill")</f>
        <v>0</v>
      </c>
    </row>
    <row r="42" spans="1:46">
      <c r="C42" s="17"/>
      <c r="D42" s="12"/>
      <c r="L42" s="16" t="s">
        <v>63</v>
      </c>
      <c r="M42" s="5">
        <f t="shared" ref="M42:AB42" si="30">SUMIF($C6:$C24,"=x",M6:M24)</f>
        <v>0</v>
      </c>
      <c r="N42" s="5">
        <f t="shared" si="30"/>
        <v>0</v>
      </c>
      <c r="O42" s="5">
        <f t="shared" si="30"/>
        <v>0</v>
      </c>
      <c r="P42" s="5">
        <f t="shared" si="30"/>
        <v>0</v>
      </c>
      <c r="Q42" s="5">
        <f t="shared" si="30"/>
        <v>0</v>
      </c>
      <c r="R42" s="5">
        <f t="shared" si="30"/>
        <v>0</v>
      </c>
      <c r="S42" s="5">
        <f t="shared" si="30"/>
        <v>0</v>
      </c>
      <c r="T42" s="5">
        <f t="shared" si="30"/>
        <v>0</v>
      </c>
      <c r="U42" s="5">
        <f t="shared" si="30"/>
        <v>0</v>
      </c>
      <c r="V42" s="5">
        <f t="shared" si="30"/>
        <v>0</v>
      </c>
      <c r="W42" s="5">
        <f t="shared" si="30"/>
        <v>0</v>
      </c>
      <c r="X42" s="5">
        <f t="shared" si="30"/>
        <v>0</v>
      </c>
      <c r="Y42" s="5">
        <f t="shared" si="30"/>
        <v>0</v>
      </c>
      <c r="Z42" s="5">
        <f t="shared" si="30"/>
        <v>0</v>
      </c>
      <c r="AA42" s="5">
        <f t="shared" si="30"/>
        <v>0</v>
      </c>
      <c r="AB42" s="5">
        <f t="shared" si="30"/>
        <v>0</v>
      </c>
      <c r="AD42" s="5" t="str">
        <f t="shared" si="14"/>
        <v>nill</v>
      </c>
      <c r="AE42" s="5" t="str">
        <f t="shared" si="15"/>
        <v>nill</v>
      </c>
      <c r="AF42" s="5" t="str">
        <f t="shared" si="16"/>
        <v>nill</v>
      </c>
      <c r="AG42" s="5" t="str">
        <f t="shared" si="17"/>
        <v>nill</v>
      </c>
      <c r="AH42" s="5" t="str">
        <f t="shared" si="18"/>
        <v>nill</v>
      </c>
      <c r="AI42" s="5" t="str">
        <f t="shared" si="19"/>
        <v>nill</v>
      </c>
      <c r="AJ42" s="5" t="str">
        <f t="shared" si="20"/>
        <v>nill</v>
      </c>
      <c r="AK42" s="5" t="str">
        <f t="shared" si="21"/>
        <v>nill</v>
      </c>
      <c r="AL42" s="5" t="str">
        <f t="shared" si="22"/>
        <v>nill</v>
      </c>
      <c r="AM42" s="5" t="str">
        <f t="shared" si="23"/>
        <v>nill</v>
      </c>
      <c r="AN42" s="5" t="str">
        <f t="shared" si="24"/>
        <v>nill</v>
      </c>
      <c r="AO42" s="5" t="str">
        <f t="shared" si="25"/>
        <v>nill</v>
      </c>
      <c r="AP42" s="5" t="str">
        <f t="shared" si="26"/>
        <v>nill</v>
      </c>
      <c r="AQ42" s="5" t="str">
        <f t="shared" si="27"/>
        <v>nill</v>
      </c>
      <c r="AR42" s="5" t="str">
        <f t="shared" si="28"/>
        <v>nill</v>
      </c>
      <c r="AS42" s="5" t="str">
        <f t="shared" si="29"/>
        <v>nill</v>
      </c>
    </row>
    <row r="43" spans="1:46">
      <c r="C43" s="17"/>
      <c r="D43" s="12"/>
      <c r="L43" s="19" t="s">
        <v>64</v>
      </c>
      <c r="M43" s="5">
        <f t="shared" ref="M43:AB43" si="31">SUMIF($D6:$D24,"=x",M6:M24)</f>
        <v>0</v>
      </c>
      <c r="N43" s="5">
        <f t="shared" si="31"/>
        <v>0</v>
      </c>
      <c r="O43" s="5">
        <f t="shared" si="31"/>
        <v>0</v>
      </c>
      <c r="P43" s="5">
        <f t="shared" si="31"/>
        <v>0</v>
      </c>
      <c r="Q43" s="5">
        <f t="shared" si="31"/>
        <v>0</v>
      </c>
      <c r="R43" s="5">
        <f t="shared" si="31"/>
        <v>0</v>
      </c>
      <c r="S43" s="5">
        <f t="shared" si="31"/>
        <v>0</v>
      </c>
      <c r="T43" s="5">
        <f t="shared" si="31"/>
        <v>0</v>
      </c>
      <c r="U43" s="5">
        <f t="shared" si="31"/>
        <v>0</v>
      </c>
      <c r="V43" s="5">
        <f t="shared" si="31"/>
        <v>0</v>
      </c>
      <c r="W43" s="5">
        <f t="shared" si="31"/>
        <v>0</v>
      </c>
      <c r="X43" s="5">
        <f t="shared" si="31"/>
        <v>0</v>
      </c>
      <c r="Y43" s="5">
        <f t="shared" si="31"/>
        <v>0</v>
      </c>
      <c r="Z43" s="5">
        <f t="shared" si="31"/>
        <v>0</v>
      </c>
      <c r="AA43" s="5">
        <f t="shared" si="31"/>
        <v>0</v>
      </c>
      <c r="AB43" s="5">
        <f t="shared" si="31"/>
        <v>0</v>
      </c>
      <c r="AD43" s="5" t="str">
        <f t="shared" si="14"/>
        <v>nill</v>
      </c>
      <c r="AE43" s="5" t="str">
        <f t="shared" si="15"/>
        <v>nill</v>
      </c>
      <c r="AF43" s="5" t="str">
        <f t="shared" si="16"/>
        <v>nill</v>
      </c>
      <c r="AG43" s="5" t="str">
        <f t="shared" si="17"/>
        <v>nill</v>
      </c>
      <c r="AH43" s="5" t="str">
        <f t="shared" si="18"/>
        <v>nill</v>
      </c>
      <c r="AI43" s="5" t="str">
        <f t="shared" si="19"/>
        <v>nill</v>
      </c>
      <c r="AJ43" s="5" t="str">
        <f t="shared" si="20"/>
        <v>nill</v>
      </c>
      <c r="AK43" s="5" t="str">
        <f t="shared" si="21"/>
        <v>nill</v>
      </c>
      <c r="AL43" s="5" t="str">
        <f t="shared" si="22"/>
        <v>nill</v>
      </c>
      <c r="AM43" s="5" t="str">
        <f t="shared" si="23"/>
        <v>nill</v>
      </c>
      <c r="AN43" s="5" t="str">
        <f t="shared" si="24"/>
        <v>nill</v>
      </c>
      <c r="AO43" s="5" t="str">
        <f t="shared" si="25"/>
        <v>nill</v>
      </c>
      <c r="AP43" s="5" t="str">
        <f t="shared" si="26"/>
        <v>nill</v>
      </c>
      <c r="AQ43" s="5" t="str">
        <f t="shared" si="27"/>
        <v>nill</v>
      </c>
      <c r="AR43" s="5" t="str">
        <f t="shared" si="28"/>
        <v>nill</v>
      </c>
      <c r="AS43" s="5" t="str">
        <f t="shared" si="29"/>
        <v>nill</v>
      </c>
    </row>
    <row r="44" spans="1:46">
      <c r="C44" s="17"/>
      <c r="D44" s="12"/>
      <c r="L44" s="19" t="s">
        <v>40</v>
      </c>
      <c r="M44" s="5">
        <f t="shared" ref="M44:AB44" si="32">SUMIF($E6:$E24,"=x",M6:M24)</f>
        <v>0</v>
      </c>
      <c r="N44" s="5">
        <f t="shared" si="32"/>
        <v>0</v>
      </c>
      <c r="O44" s="5">
        <f t="shared" si="32"/>
        <v>0</v>
      </c>
      <c r="P44" s="5">
        <f t="shared" si="32"/>
        <v>0</v>
      </c>
      <c r="Q44" s="5">
        <f t="shared" si="32"/>
        <v>0</v>
      </c>
      <c r="R44" s="5">
        <f t="shared" si="32"/>
        <v>0</v>
      </c>
      <c r="S44" s="5">
        <f t="shared" si="32"/>
        <v>0</v>
      </c>
      <c r="T44" s="5">
        <f t="shared" si="32"/>
        <v>0</v>
      </c>
      <c r="U44" s="5">
        <f t="shared" si="32"/>
        <v>0</v>
      </c>
      <c r="V44" s="5">
        <f t="shared" si="32"/>
        <v>0</v>
      </c>
      <c r="W44" s="5">
        <f t="shared" si="32"/>
        <v>0</v>
      </c>
      <c r="X44" s="5">
        <f t="shared" si="32"/>
        <v>0</v>
      </c>
      <c r="Y44" s="5">
        <f t="shared" si="32"/>
        <v>0</v>
      </c>
      <c r="Z44" s="5">
        <f t="shared" si="32"/>
        <v>0</v>
      </c>
      <c r="AA44" s="5">
        <f t="shared" si="32"/>
        <v>0</v>
      </c>
      <c r="AB44" s="5">
        <f t="shared" si="32"/>
        <v>0</v>
      </c>
      <c r="AD44" s="5" t="str">
        <f t="shared" si="14"/>
        <v>nill</v>
      </c>
      <c r="AE44" s="5" t="str">
        <f t="shared" si="15"/>
        <v>nill</v>
      </c>
      <c r="AF44" s="5" t="str">
        <f t="shared" si="16"/>
        <v>nill</v>
      </c>
      <c r="AG44" s="5" t="str">
        <f t="shared" si="17"/>
        <v>nill</v>
      </c>
      <c r="AH44" s="5" t="str">
        <f t="shared" si="18"/>
        <v>nill</v>
      </c>
      <c r="AI44" s="5" t="str">
        <f t="shared" si="19"/>
        <v>nill</v>
      </c>
      <c r="AJ44" s="5" t="str">
        <f t="shared" si="20"/>
        <v>nill</v>
      </c>
      <c r="AK44" s="5" t="str">
        <f t="shared" si="21"/>
        <v>nill</v>
      </c>
      <c r="AL44" s="5" t="str">
        <f t="shared" si="22"/>
        <v>nill</v>
      </c>
      <c r="AM44" s="5" t="str">
        <f t="shared" si="23"/>
        <v>nill</v>
      </c>
      <c r="AN44" s="5" t="str">
        <f t="shared" si="24"/>
        <v>nill</v>
      </c>
      <c r="AO44" s="5" t="str">
        <f t="shared" si="25"/>
        <v>nill</v>
      </c>
      <c r="AP44" s="5" t="str">
        <f t="shared" si="26"/>
        <v>nill</v>
      </c>
      <c r="AQ44" s="5" t="str">
        <f t="shared" si="27"/>
        <v>nill</v>
      </c>
      <c r="AR44" s="5" t="str">
        <f t="shared" si="28"/>
        <v>nill</v>
      </c>
      <c r="AS44" s="5" t="str">
        <f t="shared" si="29"/>
        <v>nill</v>
      </c>
    </row>
    <row r="45" spans="1:46">
      <c r="C45" s="17"/>
      <c r="D45" s="12"/>
      <c r="L45" s="19" t="s">
        <v>65</v>
      </c>
      <c r="M45" s="5">
        <f t="shared" ref="M45:AB45" si="33">SUMIF($F6:$F24,"=x",M6:M24)</f>
        <v>0</v>
      </c>
      <c r="N45" s="5">
        <f t="shared" si="33"/>
        <v>0</v>
      </c>
      <c r="O45" s="5">
        <f t="shared" si="33"/>
        <v>0</v>
      </c>
      <c r="P45" s="5">
        <f t="shared" si="33"/>
        <v>0</v>
      </c>
      <c r="Q45" s="5">
        <f t="shared" si="33"/>
        <v>0</v>
      </c>
      <c r="R45" s="5">
        <f t="shared" si="33"/>
        <v>0</v>
      </c>
      <c r="S45" s="5">
        <f t="shared" si="33"/>
        <v>0</v>
      </c>
      <c r="T45" s="5">
        <f t="shared" si="33"/>
        <v>0</v>
      </c>
      <c r="U45" s="5">
        <f t="shared" si="33"/>
        <v>0</v>
      </c>
      <c r="V45" s="5">
        <f t="shared" si="33"/>
        <v>0</v>
      </c>
      <c r="W45" s="5">
        <f t="shared" si="33"/>
        <v>0</v>
      </c>
      <c r="X45" s="5">
        <f t="shared" si="33"/>
        <v>0</v>
      </c>
      <c r="Y45" s="5">
        <f t="shared" si="33"/>
        <v>0</v>
      </c>
      <c r="Z45" s="5">
        <f t="shared" si="33"/>
        <v>0</v>
      </c>
      <c r="AA45" s="5">
        <f t="shared" si="33"/>
        <v>0</v>
      </c>
      <c r="AB45" s="5">
        <f t="shared" si="33"/>
        <v>0</v>
      </c>
      <c r="AD45" s="5" t="str">
        <f t="shared" si="14"/>
        <v>nill</v>
      </c>
      <c r="AE45" s="5" t="str">
        <f t="shared" si="15"/>
        <v>nill</v>
      </c>
      <c r="AF45" s="5" t="str">
        <f t="shared" si="16"/>
        <v>nill</v>
      </c>
      <c r="AG45" s="5" t="str">
        <f t="shared" si="17"/>
        <v>nill</v>
      </c>
      <c r="AH45" s="5" t="str">
        <f t="shared" si="18"/>
        <v>nill</v>
      </c>
      <c r="AI45" s="5" t="str">
        <f t="shared" si="19"/>
        <v>nill</v>
      </c>
      <c r="AJ45" s="5" t="str">
        <f t="shared" si="20"/>
        <v>nill</v>
      </c>
      <c r="AK45" s="5" t="str">
        <f t="shared" si="21"/>
        <v>nill</v>
      </c>
      <c r="AL45" s="5" t="str">
        <f t="shared" si="22"/>
        <v>nill</v>
      </c>
      <c r="AM45" s="5" t="str">
        <f t="shared" si="23"/>
        <v>nill</v>
      </c>
      <c r="AN45" s="5" t="str">
        <f t="shared" si="24"/>
        <v>nill</v>
      </c>
      <c r="AO45" s="5" t="str">
        <f t="shared" si="25"/>
        <v>nill</v>
      </c>
      <c r="AP45" s="5" t="str">
        <f t="shared" si="26"/>
        <v>nill</v>
      </c>
      <c r="AQ45" s="5" t="str">
        <f t="shared" si="27"/>
        <v>nill</v>
      </c>
      <c r="AR45" s="5" t="str">
        <f t="shared" si="28"/>
        <v>nill</v>
      </c>
      <c r="AS45" s="5" t="str">
        <f t="shared" si="29"/>
        <v>nill</v>
      </c>
    </row>
    <row r="46" spans="1:46">
      <c r="C46" s="17"/>
      <c r="D46" s="12"/>
      <c r="L46" s="16" t="s">
        <v>66</v>
      </c>
      <c r="M46" s="5">
        <f t="shared" ref="M46:AB46" si="34">SUMIF($G6:$G24,"=x",M6:M24)</f>
        <v>0</v>
      </c>
      <c r="N46" s="5">
        <f t="shared" si="34"/>
        <v>0</v>
      </c>
      <c r="O46" s="5">
        <f t="shared" si="34"/>
        <v>0</v>
      </c>
      <c r="P46" s="5">
        <f t="shared" si="34"/>
        <v>0</v>
      </c>
      <c r="Q46" s="5">
        <f t="shared" si="34"/>
        <v>0</v>
      </c>
      <c r="R46" s="5">
        <f t="shared" si="34"/>
        <v>0</v>
      </c>
      <c r="S46" s="5">
        <f t="shared" si="34"/>
        <v>0</v>
      </c>
      <c r="T46" s="5">
        <f t="shared" si="34"/>
        <v>0</v>
      </c>
      <c r="U46" s="5">
        <f t="shared" si="34"/>
        <v>0</v>
      </c>
      <c r="V46" s="5">
        <f t="shared" si="34"/>
        <v>0</v>
      </c>
      <c r="W46" s="5">
        <f t="shared" si="34"/>
        <v>0</v>
      </c>
      <c r="X46" s="5">
        <f t="shared" si="34"/>
        <v>0</v>
      </c>
      <c r="Y46" s="5">
        <f t="shared" si="34"/>
        <v>0</v>
      </c>
      <c r="Z46" s="5">
        <f t="shared" si="34"/>
        <v>0</v>
      </c>
      <c r="AA46" s="5">
        <f t="shared" si="34"/>
        <v>0</v>
      </c>
      <c r="AB46" s="5">
        <f t="shared" si="34"/>
        <v>0</v>
      </c>
      <c r="AD46" s="5" t="str">
        <f t="shared" si="14"/>
        <v>nill</v>
      </c>
      <c r="AE46" s="5" t="str">
        <f t="shared" si="15"/>
        <v>nill</v>
      </c>
      <c r="AF46" s="5" t="str">
        <f t="shared" si="16"/>
        <v>nill</v>
      </c>
      <c r="AG46" s="5" t="str">
        <f t="shared" si="17"/>
        <v>nill</v>
      </c>
      <c r="AH46" s="5" t="str">
        <f t="shared" si="18"/>
        <v>nill</v>
      </c>
      <c r="AI46" s="5" t="str">
        <f t="shared" si="19"/>
        <v>nill</v>
      </c>
      <c r="AJ46" s="5" t="str">
        <f t="shared" si="20"/>
        <v>nill</v>
      </c>
      <c r="AK46" s="5" t="str">
        <f t="shared" si="21"/>
        <v>nill</v>
      </c>
      <c r="AL46" s="5" t="str">
        <f t="shared" si="22"/>
        <v>nill</v>
      </c>
      <c r="AM46" s="5" t="str">
        <f t="shared" si="23"/>
        <v>nill</v>
      </c>
      <c r="AN46" s="5" t="str">
        <f t="shared" si="24"/>
        <v>nill</v>
      </c>
      <c r="AO46" s="5" t="str">
        <f t="shared" si="25"/>
        <v>nill</v>
      </c>
      <c r="AP46" s="5" t="str">
        <f t="shared" si="26"/>
        <v>nill</v>
      </c>
      <c r="AQ46" s="5" t="str">
        <f t="shared" si="27"/>
        <v>nill</v>
      </c>
      <c r="AR46" s="5" t="str">
        <f t="shared" si="28"/>
        <v>nill</v>
      </c>
      <c r="AS46" s="5" t="str">
        <f t="shared" si="29"/>
        <v>nill</v>
      </c>
    </row>
    <row r="47" spans="1:46">
      <c r="C47" s="17"/>
      <c r="D47" s="12"/>
      <c r="L47" s="16" t="s">
        <v>67</v>
      </c>
      <c r="M47" s="5">
        <f t="shared" ref="M47:AB47" si="35">SUMIF($H6:$H24,"=x",M6:M24)</f>
        <v>7</v>
      </c>
      <c r="N47" s="5">
        <f t="shared" si="35"/>
        <v>6</v>
      </c>
      <c r="O47" s="5">
        <f t="shared" si="35"/>
        <v>8</v>
      </c>
      <c r="P47" s="5">
        <f t="shared" si="35"/>
        <v>7</v>
      </c>
      <c r="Q47" s="5">
        <f t="shared" si="35"/>
        <v>7</v>
      </c>
      <c r="R47" s="5">
        <f t="shared" si="35"/>
        <v>9</v>
      </c>
      <c r="S47" s="5">
        <f t="shared" si="35"/>
        <v>9</v>
      </c>
      <c r="T47" s="5">
        <f t="shared" si="35"/>
        <v>7</v>
      </c>
      <c r="U47" s="5">
        <f t="shared" si="35"/>
        <v>7</v>
      </c>
      <c r="V47" s="5">
        <f t="shared" si="35"/>
        <v>7</v>
      </c>
      <c r="W47" s="5">
        <f t="shared" si="35"/>
        <v>9</v>
      </c>
      <c r="X47" s="5">
        <f t="shared" si="35"/>
        <v>10</v>
      </c>
      <c r="Y47" s="5">
        <f t="shared" si="35"/>
        <v>8</v>
      </c>
      <c r="Z47" s="5">
        <f t="shared" si="35"/>
        <v>9</v>
      </c>
      <c r="AA47" s="5">
        <f t="shared" si="35"/>
        <v>10</v>
      </c>
      <c r="AB47" s="5">
        <f t="shared" si="35"/>
        <v>10</v>
      </c>
      <c r="AD47" s="5">
        <f t="shared" si="14"/>
        <v>0</v>
      </c>
      <c r="AE47" s="5">
        <f t="shared" si="15"/>
        <v>0</v>
      </c>
      <c r="AF47" s="5">
        <f t="shared" si="16"/>
        <v>0</v>
      </c>
      <c r="AG47" s="5">
        <f t="shared" si="17"/>
        <v>0</v>
      </c>
      <c r="AH47" s="5">
        <f t="shared" si="18"/>
        <v>0</v>
      </c>
      <c r="AI47" s="5">
        <f t="shared" si="19"/>
        <v>0</v>
      </c>
      <c r="AJ47" s="5">
        <f t="shared" si="20"/>
        <v>0</v>
      </c>
      <c r="AK47" s="5">
        <f t="shared" si="21"/>
        <v>0</v>
      </c>
      <c r="AL47" s="5">
        <f t="shared" si="22"/>
        <v>0</v>
      </c>
      <c r="AM47" s="5">
        <f t="shared" si="23"/>
        <v>0</v>
      </c>
      <c r="AN47" s="5">
        <f t="shared" si="24"/>
        <v>0</v>
      </c>
      <c r="AO47" s="5">
        <f t="shared" si="25"/>
        <v>0</v>
      </c>
      <c r="AP47" s="5">
        <f t="shared" si="26"/>
        <v>0</v>
      </c>
      <c r="AQ47" s="5">
        <f t="shared" si="27"/>
        <v>0</v>
      </c>
      <c r="AR47" s="5">
        <f t="shared" si="28"/>
        <v>0</v>
      </c>
      <c r="AS47" s="5">
        <f t="shared" si="29"/>
        <v>0</v>
      </c>
    </row>
    <row r="48" spans="1:46">
      <c r="C48" s="17"/>
      <c r="D48" s="12"/>
      <c r="L48" s="16" t="s">
        <v>38</v>
      </c>
      <c r="M48" s="5">
        <f t="shared" ref="M48:AB48" si="36">SUMIF($I6:$I24,"=x",M6:M24)</f>
        <v>10</v>
      </c>
      <c r="N48" s="5">
        <f t="shared" si="36"/>
        <v>8</v>
      </c>
      <c r="O48" s="5">
        <f t="shared" si="36"/>
        <v>11</v>
      </c>
      <c r="P48" s="5">
        <f t="shared" si="36"/>
        <v>8</v>
      </c>
      <c r="Q48" s="5">
        <f t="shared" si="36"/>
        <v>14</v>
      </c>
      <c r="R48" s="5">
        <f t="shared" si="36"/>
        <v>15</v>
      </c>
      <c r="S48" s="5">
        <f t="shared" si="36"/>
        <v>11</v>
      </c>
      <c r="T48" s="5">
        <f t="shared" si="36"/>
        <v>8</v>
      </c>
      <c r="U48" s="5">
        <f t="shared" si="36"/>
        <v>7</v>
      </c>
      <c r="V48" s="5">
        <f t="shared" si="36"/>
        <v>6</v>
      </c>
      <c r="W48" s="5">
        <f t="shared" si="36"/>
        <v>9</v>
      </c>
      <c r="X48" s="5">
        <f t="shared" si="36"/>
        <v>9</v>
      </c>
      <c r="Y48" s="5">
        <f t="shared" si="36"/>
        <v>7</v>
      </c>
      <c r="Z48" s="5">
        <f t="shared" si="36"/>
        <v>8</v>
      </c>
      <c r="AA48" s="5">
        <f t="shared" si="36"/>
        <v>12</v>
      </c>
      <c r="AB48" s="5">
        <f t="shared" si="36"/>
        <v>12</v>
      </c>
      <c r="AD48" s="5">
        <f t="shared" si="14"/>
        <v>0</v>
      </c>
      <c r="AE48" s="5">
        <f t="shared" si="15"/>
        <v>0</v>
      </c>
      <c r="AF48" s="5">
        <f t="shared" si="16"/>
        <v>0</v>
      </c>
      <c r="AG48" s="5">
        <f t="shared" si="17"/>
        <v>0</v>
      </c>
      <c r="AH48" s="5">
        <f t="shared" si="18"/>
        <v>0</v>
      </c>
      <c r="AI48" s="5">
        <f t="shared" si="19"/>
        <v>0</v>
      </c>
      <c r="AJ48" s="5">
        <f t="shared" si="20"/>
        <v>0</v>
      </c>
      <c r="AK48" s="5">
        <f t="shared" si="21"/>
        <v>0</v>
      </c>
      <c r="AL48" s="5">
        <f t="shared" si="22"/>
        <v>0</v>
      </c>
      <c r="AM48" s="5">
        <f t="shared" si="23"/>
        <v>0</v>
      </c>
      <c r="AN48" s="5">
        <f t="shared" si="24"/>
        <v>0</v>
      </c>
      <c r="AO48" s="5">
        <f t="shared" si="25"/>
        <v>0</v>
      </c>
      <c r="AP48" s="5">
        <f t="shared" si="26"/>
        <v>0</v>
      </c>
      <c r="AQ48" s="5">
        <f t="shared" si="27"/>
        <v>0</v>
      </c>
      <c r="AR48" s="5">
        <f t="shared" si="28"/>
        <v>0</v>
      </c>
      <c r="AS48" s="5">
        <f t="shared" si="29"/>
        <v>0</v>
      </c>
    </row>
    <row r="49" spans="3:45">
      <c r="C49" s="16"/>
      <c r="D49" s="12"/>
      <c r="L49" s="16" t="s">
        <v>39</v>
      </c>
      <c r="M49" s="5">
        <f t="shared" ref="M49:AB49" si="37">SUMIF($J6:$J24,"=x",M6:M24)</f>
        <v>1</v>
      </c>
      <c r="N49" s="5">
        <f t="shared" si="37"/>
        <v>1</v>
      </c>
      <c r="O49" s="5">
        <f t="shared" si="37"/>
        <v>1</v>
      </c>
      <c r="P49" s="5">
        <f t="shared" si="37"/>
        <v>1</v>
      </c>
      <c r="Q49" s="5">
        <f t="shared" si="37"/>
        <v>1</v>
      </c>
      <c r="R49" s="5">
        <f t="shared" si="37"/>
        <v>1</v>
      </c>
      <c r="S49" s="5">
        <f t="shared" si="37"/>
        <v>1</v>
      </c>
      <c r="T49" s="5">
        <f t="shared" si="37"/>
        <v>1</v>
      </c>
      <c r="U49" s="5">
        <f t="shared" si="37"/>
        <v>5</v>
      </c>
      <c r="V49" s="5">
        <f t="shared" si="37"/>
        <v>5</v>
      </c>
      <c r="W49" s="5">
        <f t="shared" si="37"/>
        <v>5</v>
      </c>
      <c r="X49" s="5">
        <f t="shared" si="37"/>
        <v>5</v>
      </c>
      <c r="Y49" s="5">
        <f t="shared" si="37"/>
        <v>1</v>
      </c>
      <c r="Z49" s="5">
        <f t="shared" si="37"/>
        <v>1</v>
      </c>
      <c r="AA49" s="5">
        <f t="shared" si="37"/>
        <v>1</v>
      </c>
      <c r="AB49" s="5">
        <f t="shared" si="37"/>
        <v>1</v>
      </c>
      <c r="AD49" s="5">
        <f t="shared" si="14"/>
        <v>0</v>
      </c>
      <c r="AE49" s="5">
        <f t="shared" si="15"/>
        <v>0</v>
      </c>
      <c r="AF49" s="5">
        <f t="shared" si="16"/>
        <v>0</v>
      </c>
      <c r="AG49" s="5">
        <f t="shared" si="17"/>
        <v>0</v>
      </c>
      <c r="AH49" s="5">
        <f t="shared" si="18"/>
        <v>0</v>
      </c>
      <c r="AI49" s="5">
        <f t="shared" si="19"/>
        <v>0</v>
      </c>
      <c r="AJ49" s="5">
        <f t="shared" si="20"/>
        <v>0</v>
      </c>
      <c r="AK49" s="5">
        <f t="shared" si="21"/>
        <v>0</v>
      </c>
      <c r="AL49" s="5">
        <f t="shared" si="22"/>
        <v>0</v>
      </c>
      <c r="AM49" s="5">
        <f t="shared" si="23"/>
        <v>0</v>
      </c>
      <c r="AN49" s="5">
        <f t="shared" si="24"/>
        <v>0</v>
      </c>
      <c r="AO49" s="5">
        <f t="shared" si="25"/>
        <v>0</v>
      </c>
      <c r="AP49" s="5">
        <f t="shared" si="26"/>
        <v>0</v>
      </c>
      <c r="AQ49" s="5">
        <f t="shared" si="27"/>
        <v>0</v>
      </c>
      <c r="AR49" s="5">
        <f t="shared" si="28"/>
        <v>0</v>
      </c>
      <c r="AS49" s="5">
        <f t="shared" si="29"/>
        <v>0</v>
      </c>
    </row>
    <row r="50" spans="3:45">
      <c r="D50" s="12"/>
      <c r="L50" s="16"/>
      <c r="M50" s="5">
        <f>SUM(M41:M49)</f>
        <v>34</v>
      </c>
      <c r="N50" s="5">
        <f>SUM(N41:N49)</f>
        <v>29</v>
      </c>
      <c r="O50" s="5">
        <f t="shared" ref="O50:AA50" si="38">SUM(O41:O49)</f>
        <v>33</v>
      </c>
      <c r="P50" s="5">
        <f t="shared" si="38"/>
        <v>30</v>
      </c>
      <c r="Q50" s="5">
        <f t="shared" si="38"/>
        <v>43</v>
      </c>
      <c r="R50" s="5">
        <f t="shared" si="38"/>
        <v>45</v>
      </c>
      <c r="S50" s="5">
        <f t="shared" si="38"/>
        <v>41</v>
      </c>
      <c r="T50" s="5">
        <f t="shared" si="38"/>
        <v>33</v>
      </c>
      <c r="U50" s="5">
        <f t="shared" si="38"/>
        <v>38</v>
      </c>
      <c r="V50" s="5">
        <f t="shared" si="38"/>
        <v>35</v>
      </c>
      <c r="W50" s="5">
        <f t="shared" si="38"/>
        <v>42</v>
      </c>
      <c r="X50" s="5">
        <f t="shared" si="38"/>
        <v>44</v>
      </c>
      <c r="Y50" s="5">
        <f t="shared" si="38"/>
        <v>30</v>
      </c>
      <c r="Z50" s="5">
        <f t="shared" si="38"/>
        <v>35</v>
      </c>
      <c r="AA50" s="5">
        <f t="shared" si="38"/>
        <v>39</v>
      </c>
      <c r="AB50" s="5">
        <f>SUM(AB41:AB49)</f>
        <v>42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</row>
    <row r="51" spans="3:45">
      <c r="C51" s="16"/>
      <c r="D51" s="12"/>
      <c r="L51" s="16" t="s">
        <v>72</v>
      </c>
      <c r="M51" s="5">
        <f t="shared" ref="M51:AB51" si="39">COUNT(M6:M24)</f>
        <v>18</v>
      </c>
      <c r="N51" s="5">
        <f t="shared" si="39"/>
        <v>19</v>
      </c>
      <c r="O51" s="5">
        <f t="shared" si="39"/>
        <v>19</v>
      </c>
      <c r="P51" s="5">
        <f t="shared" si="39"/>
        <v>19</v>
      </c>
      <c r="Q51" s="5">
        <f t="shared" si="39"/>
        <v>18</v>
      </c>
      <c r="R51" s="5">
        <f t="shared" si="39"/>
        <v>19</v>
      </c>
      <c r="S51" s="5">
        <f t="shared" si="39"/>
        <v>19</v>
      </c>
      <c r="T51" s="5">
        <f t="shared" si="39"/>
        <v>17</v>
      </c>
      <c r="U51" s="5">
        <f t="shared" si="39"/>
        <v>17</v>
      </c>
      <c r="V51" s="5">
        <f t="shared" si="39"/>
        <v>15</v>
      </c>
      <c r="W51" s="5">
        <f t="shared" si="39"/>
        <v>17</v>
      </c>
      <c r="X51" s="5">
        <f t="shared" si="39"/>
        <v>17</v>
      </c>
      <c r="Y51" s="5">
        <f t="shared" si="39"/>
        <v>16</v>
      </c>
      <c r="Z51" s="5">
        <f t="shared" si="39"/>
        <v>17</v>
      </c>
      <c r="AA51" s="5">
        <f t="shared" si="39"/>
        <v>17</v>
      </c>
      <c r="AB51" s="5">
        <f t="shared" si="39"/>
        <v>17</v>
      </c>
      <c r="AC51" s="5">
        <f>SUM(M51:AB51)</f>
        <v>281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</row>
    <row r="52" spans="3:45">
      <c r="D52" s="12"/>
      <c r="L52" s="19" t="s">
        <v>73</v>
      </c>
      <c r="M52" s="5">
        <f t="shared" ref="M52:AB52" si="40">COUNTIFS($B6:$B24,"=x",M6:M24,"&gt;0")</f>
        <v>7</v>
      </c>
      <c r="N52" s="5">
        <f t="shared" si="40"/>
        <v>7</v>
      </c>
      <c r="O52" s="5">
        <f t="shared" si="40"/>
        <v>7</v>
      </c>
      <c r="P52" s="5">
        <f t="shared" si="40"/>
        <v>7</v>
      </c>
      <c r="Q52" s="5">
        <f t="shared" si="40"/>
        <v>7</v>
      </c>
      <c r="R52" s="5">
        <f t="shared" si="40"/>
        <v>7</v>
      </c>
      <c r="S52" s="5">
        <f t="shared" si="40"/>
        <v>7</v>
      </c>
      <c r="T52" s="5">
        <f t="shared" si="40"/>
        <v>7</v>
      </c>
      <c r="U52" s="5">
        <f t="shared" si="40"/>
        <v>7</v>
      </c>
      <c r="V52" s="5">
        <f t="shared" si="40"/>
        <v>7</v>
      </c>
      <c r="W52" s="5">
        <f t="shared" si="40"/>
        <v>7</v>
      </c>
      <c r="X52" s="5">
        <f t="shared" si="40"/>
        <v>7</v>
      </c>
      <c r="Y52" s="5">
        <f t="shared" si="40"/>
        <v>7</v>
      </c>
      <c r="Z52" s="5">
        <f t="shared" si="40"/>
        <v>7</v>
      </c>
      <c r="AA52" s="5">
        <f t="shared" si="40"/>
        <v>7</v>
      </c>
      <c r="AB52" s="5">
        <f t="shared" si="40"/>
        <v>7</v>
      </c>
      <c r="AC52" s="5">
        <f>SUM(M52:AB60)</f>
        <v>281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3:45">
      <c r="D53" s="12"/>
      <c r="L53" s="16" t="s">
        <v>74</v>
      </c>
      <c r="M53" s="5">
        <f t="shared" ref="M53:AB53" si="41">COUNTIFS($C6:$C24,"=x",M6:M24,"&gt;0")</f>
        <v>0</v>
      </c>
      <c r="N53" s="5">
        <f t="shared" si="41"/>
        <v>0</v>
      </c>
      <c r="O53" s="5">
        <f t="shared" si="41"/>
        <v>0</v>
      </c>
      <c r="P53" s="5">
        <f t="shared" si="41"/>
        <v>0</v>
      </c>
      <c r="Q53" s="5">
        <f t="shared" si="41"/>
        <v>0</v>
      </c>
      <c r="R53" s="5">
        <f t="shared" si="41"/>
        <v>0</v>
      </c>
      <c r="S53" s="5">
        <f t="shared" si="41"/>
        <v>0</v>
      </c>
      <c r="T53" s="5">
        <f t="shared" si="41"/>
        <v>0</v>
      </c>
      <c r="U53" s="5">
        <f t="shared" si="41"/>
        <v>0</v>
      </c>
      <c r="V53" s="5">
        <f t="shared" si="41"/>
        <v>0</v>
      </c>
      <c r="W53" s="5">
        <f t="shared" si="41"/>
        <v>0</v>
      </c>
      <c r="X53" s="5">
        <f t="shared" si="41"/>
        <v>0</v>
      </c>
      <c r="Y53" s="5">
        <f t="shared" si="41"/>
        <v>0</v>
      </c>
      <c r="Z53" s="5">
        <f t="shared" si="41"/>
        <v>0</v>
      </c>
      <c r="AA53" s="5">
        <f t="shared" si="41"/>
        <v>0</v>
      </c>
      <c r="AB53" s="5">
        <f t="shared" si="41"/>
        <v>0</v>
      </c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3:45">
      <c r="D54" s="12"/>
      <c r="L54" s="19" t="s">
        <v>75</v>
      </c>
      <c r="M54" s="5">
        <f t="shared" ref="M54:AB54" si="42">COUNTIFS($D6:$D24,"=x",M6:M24,"&gt;0")</f>
        <v>0</v>
      </c>
      <c r="N54" s="5">
        <f t="shared" si="42"/>
        <v>0</v>
      </c>
      <c r="O54" s="5">
        <f t="shared" si="42"/>
        <v>0</v>
      </c>
      <c r="P54" s="5">
        <f t="shared" si="42"/>
        <v>0</v>
      </c>
      <c r="Q54" s="5">
        <f t="shared" si="42"/>
        <v>0</v>
      </c>
      <c r="R54" s="5">
        <f t="shared" si="42"/>
        <v>0</v>
      </c>
      <c r="S54" s="5">
        <f t="shared" si="42"/>
        <v>0</v>
      </c>
      <c r="T54" s="5">
        <f t="shared" si="42"/>
        <v>0</v>
      </c>
      <c r="U54" s="5">
        <f t="shared" si="42"/>
        <v>0</v>
      </c>
      <c r="V54" s="5">
        <f t="shared" si="42"/>
        <v>0</v>
      </c>
      <c r="W54" s="5">
        <f t="shared" si="42"/>
        <v>0</v>
      </c>
      <c r="X54" s="5">
        <f t="shared" si="42"/>
        <v>0</v>
      </c>
      <c r="Y54" s="5">
        <f t="shared" si="42"/>
        <v>0</v>
      </c>
      <c r="Z54" s="5">
        <f t="shared" si="42"/>
        <v>0</v>
      </c>
      <c r="AA54" s="5">
        <f t="shared" si="42"/>
        <v>0</v>
      </c>
      <c r="AB54" s="5">
        <f t="shared" si="42"/>
        <v>0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3:45">
      <c r="C55" s="16"/>
      <c r="D55" s="12"/>
      <c r="L55" s="19" t="s">
        <v>76</v>
      </c>
      <c r="M55" s="5">
        <f t="shared" ref="M55:AB55" si="43">COUNTIFS($E6:$E24,"=x",M6:M24,"&gt;0")</f>
        <v>0</v>
      </c>
      <c r="N55" s="5">
        <f t="shared" si="43"/>
        <v>0</v>
      </c>
      <c r="O55" s="5">
        <f t="shared" si="43"/>
        <v>0</v>
      </c>
      <c r="P55" s="5">
        <f t="shared" si="43"/>
        <v>0</v>
      </c>
      <c r="Q55" s="5">
        <f t="shared" si="43"/>
        <v>0</v>
      </c>
      <c r="R55" s="5">
        <f t="shared" si="43"/>
        <v>0</v>
      </c>
      <c r="S55" s="5">
        <f t="shared" si="43"/>
        <v>0</v>
      </c>
      <c r="T55" s="5">
        <f t="shared" si="43"/>
        <v>0</v>
      </c>
      <c r="U55" s="5">
        <f t="shared" si="43"/>
        <v>0</v>
      </c>
      <c r="V55" s="5">
        <f t="shared" si="43"/>
        <v>0</v>
      </c>
      <c r="W55" s="5">
        <f t="shared" si="43"/>
        <v>0</v>
      </c>
      <c r="X55" s="5">
        <f t="shared" si="43"/>
        <v>0</v>
      </c>
      <c r="Y55" s="5">
        <f t="shared" si="43"/>
        <v>0</v>
      </c>
      <c r="Z55" s="5">
        <f t="shared" si="43"/>
        <v>0</v>
      </c>
      <c r="AA55" s="5">
        <f t="shared" si="43"/>
        <v>0</v>
      </c>
      <c r="AB55" s="5">
        <f t="shared" si="43"/>
        <v>0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3:45">
      <c r="D56" s="12"/>
      <c r="L56" s="19" t="s">
        <v>77</v>
      </c>
      <c r="M56" s="5">
        <f t="shared" ref="M56:AB56" si="44">COUNTIFS($F6:$F24,"=x",M6:M24,"&gt;0")</f>
        <v>0</v>
      </c>
      <c r="N56" s="5">
        <f t="shared" si="44"/>
        <v>0</v>
      </c>
      <c r="O56" s="5">
        <f t="shared" si="44"/>
        <v>0</v>
      </c>
      <c r="P56" s="5">
        <f t="shared" si="44"/>
        <v>0</v>
      </c>
      <c r="Q56" s="5">
        <f t="shared" si="44"/>
        <v>0</v>
      </c>
      <c r="R56" s="5">
        <f t="shared" si="44"/>
        <v>0</v>
      </c>
      <c r="S56" s="5">
        <f t="shared" si="44"/>
        <v>0</v>
      </c>
      <c r="T56" s="5">
        <f t="shared" si="44"/>
        <v>0</v>
      </c>
      <c r="U56" s="5">
        <f t="shared" si="44"/>
        <v>0</v>
      </c>
      <c r="V56" s="5">
        <f t="shared" si="44"/>
        <v>0</v>
      </c>
      <c r="W56" s="5">
        <f t="shared" si="44"/>
        <v>0</v>
      </c>
      <c r="X56" s="5">
        <f t="shared" si="44"/>
        <v>0</v>
      </c>
      <c r="Y56" s="5">
        <f t="shared" si="44"/>
        <v>0</v>
      </c>
      <c r="Z56" s="5">
        <f t="shared" si="44"/>
        <v>0</v>
      </c>
      <c r="AA56" s="5">
        <f t="shared" si="44"/>
        <v>0</v>
      </c>
      <c r="AB56" s="5">
        <f t="shared" si="44"/>
        <v>0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3:45">
      <c r="D57" s="12"/>
      <c r="L57" s="16" t="s">
        <v>78</v>
      </c>
      <c r="M57" s="5">
        <f t="shared" ref="M57:AB57" si="45">COUNTIFS($G6:$G24,"=x",M6:M24,"&gt;0")</f>
        <v>0</v>
      </c>
      <c r="N57" s="5">
        <f t="shared" si="45"/>
        <v>0</v>
      </c>
      <c r="O57" s="5">
        <f t="shared" si="45"/>
        <v>0</v>
      </c>
      <c r="P57" s="5">
        <f t="shared" si="45"/>
        <v>0</v>
      </c>
      <c r="Q57" s="5">
        <f t="shared" si="45"/>
        <v>0</v>
      </c>
      <c r="R57" s="5">
        <f t="shared" si="45"/>
        <v>0</v>
      </c>
      <c r="S57" s="5">
        <f t="shared" si="45"/>
        <v>0</v>
      </c>
      <c r="T57" s="5">
        <f t="shared" si="45"/>
        <v>0</v>
      </c>
      <c r="U57" s="5">
        <f t="shared" si="45"/>
        <v>0</v>
      </c>
      <c r="V57" s="5">
        <f t="shared" si="45"/>
        <v>0</v>
      </c>
      <c r="W57" s="5">
        <f t="shared" si="45"/>
        <v>0</v>
      </c>
      <c r="X57" s="5">
        <f t="shared" si="45"/>
        <v>0</v>
      </c>
      <c r="Y57" s="5">
        <f t="shared" si="45"/>
        <v>0</v>
      </c>
      <c r="Z57" s="5">
        <f t="shared" si="45"/>
        <v>0</v>
      </c>
      <c r="AA57" s="5">
        <f t="shared" si="45"/>
        <v>0</v>
      </c>
      <c r="AB57" s="5">
        <f t="shared" si="45"/>
        <v>0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</row>
    <row r="58" spans="3:45">
      <c r="D58" s="12"/>
      <c r="L58" s="16" t="s">
        <v>79</v>
      </c>
      <c r="M58" s="5">
        <f t="shared" ref="M58:AB58" si="46">COUNTIFS($H6:$H24,"=x",M6:M24,"&gt;0")</f>
        <v>3</v>
      </c>
      <c r="N58" s="5">
        <f t="shared" si="46"/>
        <v>4</v>
      </c>
      <c r="O58" s="5">
        <f t="shared" si="46"/>
        <v>4</v>
      </c>
      <c r="P58" s="5">
        <f t="shared" si="46"/>
        <v>4</v>
      </c>
      <c r="Q58" s="5">
        <f t="shared" si="46"/>
        <v>3</v>
      </c>
      <c r="R58" s="5">
        <f t="shared" si="46"/>
        <v>4</v>
      </c>
      <c r="S58" s="5">
        <f t="shared" si="46"/>
        <v>4</v>
      </c>
      <c r="T58" s="5">
        <f t="shared" si="46"/>
        <v>4</v>
      </c>
      <c r="U58" s="5">
        <f t="shared" si="46"/>
        <v>4</v>
      </c>
      <c r="V58" s="5">
        <f t="shared" si="46"/>
        <v>3</v>
      </c>
      <c r="W58" s="5">
        <f t="shared" si="46"/>
        <v>4</v>
      </c>
      <c r="X58" s="5">
        <f t="shared" si="46"/>
        <v>4</v>
      </c>
      <c r="Y58" s="5">
        <f t="shared" si="46"/>
        <v>3</v>
      </c>
      <c r="Z58" s="5">
        <f t="shared" si="46"/>
        <v>4</v>
      </c>
      <c r="AA58" s="5">
        <f t="shared" si="46"/>
        <v>4</v>
      </c>
      <c r="AB58" s="5">
        <f t="shared" si="46"/>
        <v>4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</row>
    <row r="59" spans="3:45">
      <c r="C59" s="17"/>
      <c r="D59" s="12"/>
      <c r="L59" s="16" t="s">
        <v>80</v>
      </c>
      <c r="M59" s="5">
        <f t="shared" ref="M59:AB59" si="47">COUNTIFS($I6:$I24,"=x",M6:M24,"&gt;0")</f>
        <v>7</v>
      </c>
      <c r="N59" s="5">
        <f t="shared" si="47"/>
        <v>7</v>
      </c>
      <c r="O59" s="5">
        <f t="shared" si="47"/>
        <v>7</v>
      </c>
      <c r="P59" s="5">
        <f t="shared" si="47"/>
        <v>7</v>
      </c>
      <c r="Q59" s="5">
        <f t="shared" si="47"/>
        <v>7</v>
      </c>
      <c r="R59" s="5">
        <f t="shared" si="47"/>
        <v>7</v>
      </c>
      <c r="S59" s="5">
        <f t="shared" si="47"/>
        <v>7</v>
      </c>
      <c r="T59" s="5">
        <f t="shared" si="47"/>
        <v>5</v>
      </c>
      <c r="U59" s="5">
        <f t="shared" si="47"/>
        <v>5</v>
      </c>
      <c r="V59" s="5">
        <f t="shared" si="47"/>
        <v>4</v>
      </c>
      <c r="W59" s="5">
        <f t="shared" si="47"/>
        <v>5</v>
      </c>
      <c r="X59" s="5">
        <f t="shared" si="47"/>
        <v>5</v>
      </c>
      <c r="Y59" s="5">
        <f t="shared" si="47"/>
        <v>5</v>
      </c>
      <c r="Z59" s="5">
        <f t="shared" si="47"/>
        <v>5</v>
      </c>
      <c r="AA59" s="5">
        <f t="shared" si="47"/>
        <v>5</v>
      </c>
      <c r="AB59" s="5">
        <f t="shared" si="47"/>
        <v>5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3:45">
      <c r="C60" s="17"/>
      <c r="D60" s="12"/>
      <c r="L60" s="16" t="s">
        <v>81</v>
      </c>
      <c r="M60" s="5">
        <f t="shared" ref="M60:AB60" si="48">COUNTIFS($J6:$J24,"=x",M6:M24,"&gt;0")</f>
        <v>1</v>
      </c>
      <c r="N60" s="5">
        <f t="shared" si="48"/>
        <v>1</v>
      </c>
      <c r="O60" s="5">
        <f t="shared" si="48"/>
        <v>1</v>
      </c>
      <c r="P60" s="5">
        <f t="shared" si="48"/>
        <v>1</v>
      </c>
      <c r="Q60" s="5">
        <f t="shared" si="48"/>
        <v>1</v>
      </c>
      <c r="R60" s="5">
        <f t="shared" si="48"/>
        <v>1</v>
      </c>
      <c r="S60" s="5">
        <f t="shared" si="48"/>
        <v>1</v>
      </c>
      <c r="T60" s="5">
        <f t="shared" si="48"/>
        <v>1</v>
      </c>
      <c r="U60" s="5">
        <f t="shared" si="48"/>
        <v>1</v>
      </c>
      <c r="V60" s="5">
        <f t="shared" si="48"/>
        <v>1</v>
      </c>
      <c r="W60" s="5">
        <f t="shared" si="48"/>
        <v>1</v>
      </c>
      <c r="X60" s="5">
        <f t="shared" si="48"/>
        <v>1</v>
      </c>
      <c r="Y60" s="5">
        <f t="shared" si="48"/>
        <v>1</v>
      </c>
      <c r="Z60" s="5">
        <f t="shared" si="48"/>
        <v>1</v>
      </c>
      <c r="AA60" s="5">
        <f t="shared" si="48"/>
        <v>1</v>
      </c>
      <c r="AB60" s="5">
        <f t="shared" si="48"/>
        <v>1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3:45">
      <c r="C61" s="17"/>
      <c r="D61" s="12"/>
      <c r="L61" s="16"/>
      <c r="M61" s="5">
        <f>SUM(M52:M60)</f>
        <v>18</v>
      </c>
      <c r="N61" s="5">
        <f t="shared" ref="N61:AB61" si="49">SUM(N52:N60)</f>
        <v>19</v>
      </c>
      <c r="O61" s="5">
        <f t="shared" si="49"/>
        <v>19</v>
      </c>
      <c r="P61" s="5">
        <f t="shared" si="49"/>
        <v>19</v>
      </c>
      <c r="Q61" s="5">
        <f t="shared" si="49"/>
        <v>18</v>
      </c>
      <c r="R61" s="5">
        <f t="shared" si="49"/>
        <v>19</v>
      </c>
      <c r="S61" s="5">
        <f t="shared" si="49"/>
        <v>19</v>
      </c>
      <c r="T61" s="5">
        <f t="shared" si="49"/>
        <v>17</v>
      </c>
      <c r="U61" s="5">
        <f t="shared" si="49"/>
        <v>17</v>
      </c>
      <c r="V61" s="5">
        <f t="shared" si="49"/>
        <v>15</v>
      </c>
      <c r="W61" s="5">
        <f t="shared" si="49"/>
        <v>17</v>
      </c>
      <c r="X61" s="5">
        <f t="shared" si="49"/>
        <v>17</v>
      </c>
      <c r="Y61" s="5">
        <f t="shared" si="49"/>
        <v>16</v>
      </c>
      <c r="Z61" s="5">
        <f t="shared" si="49"/>
        <v>17</v>
      </c>
      <c r="AA61" s="5">
        <f t="shared" si="49"/>
        <v>17</v>
      </c>
      <c r="AB61" s="5">
        <f t="shared" si="49"/>
        <v>17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3:45" ht="72">
      <c r="C62" s="17"/>
      <c r="D62" s="12"/>
      <c r="M62" s="3" t="s">
        <v>0</v>
      </c>
      <c r="N62" s="3" t="s">
        <v>6</v>
      </c>
      <c r="O62" s="3" t="s">
        <v>7</v>
      </c>
      <c r="P62" s="3" t="s">
        <v>8</v>
      </c>
      <c r="Q62" s="3" t="s">
        <v>9</v>
      </c>
      <c r="R62" s="3" t="s">
        <v>1</v>
      </c>
      <c r="S62" s="3" t="s">
        <v>2</v>
      </c>
      <c r="T62" s="3" t="s">
        <v>3</v>
      </c>
      <c r="U62" s="3" t="s">
        <v>4</v>
      </c>
      <c r="V62" s="3" t="s">
        <v>17</v>
      </c>
      <c r="W62" s="3" t="s">
        <v>18</v>
      </c>
      <c r="X62" s="3" t="s">
        <v>19</v>
      </c>
      <c r="Y62" s="3" t="s">
        <v>20</v>
      </c>
      <c r="Z62" s="3" t="s">
        <v>21</v>
      </c>
      <c r="AA62" s="3" t="s">
        <v>22</v>
      </c>
      <c r="AB62" s="3" t="s">
        <v>23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3:45">
      <c r="C63" s="17"/>
      <c r="D63" s="12"/>
      <c r="L63" s="16" t="s">
        <v>32</v>
      </c>
      <c r="M63" s="28">
        <f>IF(M51&gt;0,M40/M51,"")</f>
        <v>1.8888888888888888</v>
      </c>
      <c r="N63" s="28">
        <f t="shared" ref="N63:AB63" si="50">IF(N51&gt;0,N40/N51,"")</f>
        <v>1.5263157894736843</v>
      </c>
      <c r="O63" s="28">
        <f t="shared" si="50"/>
        <v>1.736842105263158</v>
      </c>
      <c r="P63" s="28">
        <f t="shared" si="50"/>
        <v>1.5789473684210527</v>
      </c>
      <c r="Q63" s="28">
        <f t="shared" si="50"/>
        <v>2.3888888888888888</v>
      </c>
      <c r="R63" s="28">
        <f t="shared" si="50"/>
        <v>2.3684210526315788</v>
      </c>
      <c r="S63" s="28">
        <f t="shared" si="50"/>
        <v>2.1578947368421053</v>
      </c>
      <c r="T63" s="28">
        <f t="shared" si="50"/>
        <v>1.9411764705882353</v>
      </c>
      <c r="U63" s="28">
        <f t="shared" si="50"/>
        <v>2.2352941176470589</v>
      </c>
      <c r="V63" s="28">
        <f t="shared" si="50"/>
        <v>2.3333333333333335</v>
      </c>
      <c r="W63" s="28">
        <f t="shared" si="50"/>
        <v>2.4705882352941178</v>
      </c>
      <c r="X63" s="28">
        <f t="shared" si="50"/>
        <v>2.5882352941176472</v>
      </c>
      <c r="Y63" s="28">
        <f t="shared" si="50"/>
        <v>1.875</v>
      </c>
      <c r="Z63" s="28">
        <f t="shared" si="50"/>
        <v>2.0588235294117645</v>
      </c>
      <c r="AA63" s="28">
        <f t="shared" si="50"/>
        <v>2.2941176470588234</v>
      </c>
      <c r="AB63" s="28">
        <f t="shared" si="50"/>
        <v>2.4705882352941178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3:45">
      <c r="C64" s="17"/>
      <c r="D64" s="12"/>
      <c r="L64" s="16" t="s">
        <v>33</v>
      </c>
      <c r="M64" s="28">
        <f t="shared" ref="M64:AB64" si="51">IF(M52&gt;0,M41/M52,"")</f>
        <v>2.2857142857142856</v>
      </c>
      <c r="N64" s="28">
        <f t="shared" si="51"/>
        <v>2</v>
      </c>
      <c r="O64" s="28">
        <f t="shared" si="51"/>
        <v>1.8571428571428572</v>
      </c>
      <c r="P64" s="28">
        <f t="shared" si="51"/>
        <v>2</v>
      </c>
      <c r="Q64" s="28">
        <f t="shared" si="51"/>
        <v>3</v>
      </c>
      <c r="R64" s="28">
        <f t="shared" si="51"/>
        <v>2.8571428571428572</v>
      </c>
      <c r="S64" s="28">
        <f t="shared" si="51"/>
        <v>2.8571428571428572</v>
      </c>
      <c r="T64" s="28">
        <f t="shared" si="51"/>
        <v>2.4285714285714284</v>
      </c>
      <c r="U64" s="28">
        <f t="shared" si="51"/>
        <v>2.7142857142857144</v>
      </c>
      <c r="V64" s="28">
        <f t="shared" si="51"/>
        <v>2.4285714285714284</v>
      </c>
      <c r="W64" s="28">
        <f t="shared" si="51"/>
        <v>2.7142857142857144</v>
      </c>
      <c r="X64" s="28">
        <f t="shared" si="51"/>
        <v>2.8571428571428572</v>
      </c>
      <c r="Y64" s="28">
        <f t="shared" si="51"/>
        <v>2</v>
      </c>
      <c r="Z64" s="28">
        <f t="shared" si="51"/>
        <v>2.4285714285714284</v>
      </c>
      <c r="AA64" s="28">
        <f t="shared" si="51"/>
        <v>2.2857142857142856</v>
      </c>
      <c r="AB64" s="28">
        <f t="shared" si="51"/>
        <v>2.7142857142857144</v>
      </c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1:45">
      <c r="C65" s="17"/>
      <c r="D65" s="12"/>
      <c r="L65" s="16" t="s">
        <v>58</v>
      </c>
      <c r="M65" s="28" t="str">
        <f t="shared" ref="M65:AB65" si="52">IF(M53&gt;0,M42/M53,"")</f>
        <v/>
      </c>
      <c r="N65" s="28" t="str">
        <f t="shared" si="52"/>
        <v/>
      </c>
      <c r="O65" s="28" t="str">
        <f t="shared" si="52"/>
        <v/>
      </c>
      <c r="P65" s="28" t="str">
        <f t="shared" si="52"/>
        <v/>
      </c>
      <c r="Q65" s="28" t="str">
        <f t="shared" si="52"/>
        <v/>
      </c>
      <c r="R65" s="28" t="str">
        <f t="shared" si="52"/>
        <v/>
      </c>
      <c r="S65" s="28" t="str">
        <f t="shared" si="52"/>
        <v/>
      </c>
      <c r="T65" s="28" t="str">
        <f t="shared" si="52"/>
        <v/>
      </c>
      <c r="U65" s="28" t="str">
        <f t="shared" si="52"/>
        <v/>
      </c>
      <c r="V65" s="28" t="str">
        <f t="shared" si="52"/>
        <v/>
      </c>
      <c r="W65" s="28" t="str">
        <f t="shared" si="52"/>
        <v/>
      </c>
      <c r="X65" s="28" t="str">
        <f t="shared" si="52"/>
        <v/>
      </c>
      <c r="Y65" s="28" t="str">
        <f t="shared" si="52"/>
        <v/>
      </c>
      <c r="Z65" s="28" t="str">
        <f t="shared" si="52"/>
        <v/>
      </c>
      <c r="AA65" s="28" t="str">
        <f t="shared" si="52"/>
        <v/>
      </c>
      <c r="AB65" s="28" t="str">
        <f t="shared" si="52"/>
        <v/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1:45">
      <c r="C66" s="17"/>
      <c r="D66" s="12"/>
      <c r="L66" s="19" t="s">
        <v>59</v>
      </c>
      <c r="M66" s="28" t="str">
        <f t="shared" ref="M66:AB66" si="53">IF(M54&gt;0,M43/M54,"")</f>
        <v/>
      </c>
      <c r="N66" s="28" t="str">
        <f t="shared" si="53"/>
        <v/>
      </c>
      <c r="O66" s="28" t="str">
        <f t="shared" si="53"/>
        <v/>
      </c>
      <c r="P66" s="28" t="str">
        <f t="shared" si="53"/>
        <v/>
      </c>
      <c r="Q66" s="28" t="str">
        <f t="shared" si="53"/>
        <v/>
      </c>
      <c r="R66" s="28" t="str">
        <f t="shared" si="53"/>
        <v/>
      </c>
      <c r="S66" s="28" t="str">
        <f t="shared" si="53"/>
        <v/>
      </c>
      <c r="T66" s="28" t="str">
        <f t="shared" si="53"/>
        <v/>
      </c>
      <c r="U66" s="28" t="str">
        <f t="shared" si="53"/>
        <v/>
      </c>
      <c r="V66" s="28" t="str">
        <f t="shared" si="53"/>
        <v/>
      </c>
      <c r="W66" s="28" t="str">
        <f t="shared" si="53"/>
        <v/>
      </c>
      <c r="X66" s="28" t="str">
        <f t="shared" si="53"/>
        <v/>
      </c>
      <c r="Y66" s="28" t="str">
        <f t="shared" si="53"/>
        <v/>
      </c>
      <c r="Z66" s="28" t="str">
        <f t="shared" si="53"/>
        <v/>
      </c>
      <c r="AA66" s="28" t="str">
        <f t="shared" si="53"/>
        <v/>
      </c>
      <c r="AB66" s="28" t="str">
        <f t="shared" si="53"/>
        <v/>
      </c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1:45">
      <c r="C67" s="17"/>
      <c r="D67" s="12"/>
      <c r="L67" s="19" t="s">
        <v>42</v>
      </c>
      <c r="M67" s="28" t="str">
        <f t="shared" ref="M67:AB67" si="54">IF(M55&gt;0,M44/M55,"")</f>
        <v/>
      </c>
      <c r="N67" s="28" t="str">
        <f t="shared" si="54"/>
        <v/>
      </c>
      <c r="O67" s="28" t="str">
        <f t="shared" si="54"/>
        <v/>
      </c>
      <c r="P67" s="28" t="str">
        <f t="shared" si="54"/>
        <v/>
      </c>
      <c r="Q67" s="28" t="str">
        <f t="shared" si="54"/>
        <v/>
      </c>
      <c r="R67" s="28" t="str">
        <f t="shared" si="54"/>
        <v/>
      </c>
      <c r="S67" s="28" t="str">
        <f t="shared" si="54"/>
        <v/>
      </c>
      <c r="T67" s="28" t="str">
        <f t="shared" si="54"/>
        <v/>
      </c>
      <c r="U67" s="28" t="str">
        <f t="shared" si="54"/>
        <v/>
      </c>
      <c r="V67" s="28" t="str">
        <f t="shared" si="54"/>
        <v/>
      </c>
      <c r="W67" s="28" t="str">
        <f t="shared" si="54"/>
        <v/>
      </c>
      <c r="X67" s="28" t="str">
        <f t="shared" si="54"/>
        <v/>
      </c>
      <c r="Y67" s="28" t="str">
        <f t="shared" si="54"/>
        <v/>
      </c>
      <c r="Z67" s="28" t="str">
        <f t="shared" si="54"/>
        <v/>
      </c>
      <c r="AA67" s="28" t="str">
        <f t="shared" si="54"/>
        <v/>
      </c>
      <c r="AB67" s="28" t="str">
        <f t="shared" si="54"/>
        <v/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1:45">
      <c r="C68" s="17"/>
      <c r="D68" s="12"/>
      <c r="L68" s="19" t="s">
        <v>60</v>
      </c>
      <c r="M68" s="28" t="str">
        <f t="shared" ref="M68:AB68" si="55">IF(M56&gt;0,M45/M56,"")</f>
        <v/>
      </c>
      <c r="N68" s="28" t="str">
        <f t="shared" si="55"/>
        <v/>
      </c>
      <c r="O68" s="28" t="str">
        <f t="shared" si="55"/>
        <v/>
      </c>
      <c r="P68" s="28" t="str">
        <f t="shared" si="55"/>
        <v/>
      </c>
      <c r="Q68" s="28" t="str">
        <f t="shared" si="55"/>
        <v/>
      </c>
      <c r="R68" s="28" t="str">
        <f t="shared" si="55"/>
        <v/>
      </c>
      <c r="S68" s="28" t="str">
        <f t="shared" si="55"/>
        <v/>
      </c>
      <c r="T68" s="28" t="str">
        <f t="shared" si="55"/>
        <v/>
      </c>
      <c r="U68" s="28" t="str">
        <f t="shared" si="55"/>
        <v/>
      </c>
      <c r="V68" s="28" t="str">
        <f t="shared" si="55"/>
        <v/>
      </c>
      <c r="W68" s="28" t="str">
        <f t="shared" si="55"/>
        <v/>
      </c>
      <c r="X68" s="28" t="str">
        <f t="shared" si="55"/>
        <v/>
      </c>
      <c r="Y68" s="28" t="str">
        <f t="shared" si="55"/>
        <v/>
      </c>
      <c r="Z68" s="28" t="str">
        <f t="shared" si="55"/>
        <v/>
      </c>
      <c r="AA68" s="28" t="str">
        <f t="shared" si="55"/>
        <v/>
      </c>
      <c r="AB68" s="28" t="str">
        <f t="shared" si="55"/>
        <v/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1:45">
      <c r="C69" s="17"/>
      <c r="D69" s="12"/>
      <c r="L69" s="19" t="s">
        <v>61</v>
      </c>
      <c r="M69" s="28" t="str">
        <f t="shared" ref="M69:AB69" si="56">IF(M57&gt;0,M46/M57,"")</f>
        <v/>
      </c>
      <c r="N69" s="28" t="str">
        <f t="shared" si="56"/>
        <v/>
      </c>
      <c r="O69" s="28" t="str">
        <f t="shared" si="56"/>
        <v/>
      </c>
      <c r="P69" s="28" t="str">
        <f t="shared" si="56"/>
        <v/>
      </c>
      <c r="Q69" s="28" t="str">
        <f t="shared" si="56"/>
        <v/>
      </c>
      <c r="R69" s="28" t="str">
        <f t="shared" si="56"/>
        <v/>
      </c>
      <c r="S69" s="28" t="str">
        <f t="shared" si="56"/>
        <v/>
      </c>
      <c r="T69" s="28" t="str">
        <f t="shared" si="56"/>
        <v/>
      </c>
      <c r="U69" s="28" t="str">
        <f t="shared" si="56"/>
        <v/>
      </c>
      <c r="V69" s="28" t="str">
        <f t="shared" si="56"/>
        <v/>
      </c>
      <c r="W69" s="28" t="str">
        <f t="shared" si="56"/>
        <v/>
      </c>
      <c r="X69" s="28" t="str">
        <f t="shared" si="56"/>
        <v/>
      </c>
      <c r="Y69" s="28" t="str">
        <f t="shared" si="56"/>
        <v/>
      </c>
      <c r="Z69" s="28" t="str">
        <f t="shared" si="56"/>
        <v/>
      </c>
      <c r="AA69" s="28" t="str">
        <f t="shared" si="56"/>
        <v/>
      </c>
      <c r="AB69" s="28" t="str">
        <f t="shared" si="56"/>
        <v/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1:45">
      <c r="C70" s="17"/>
      <c r="D70" s="12"/>
      <c r="L70" s="19" t="s">
        <v>51</v>
      </c>
      <c r="M70" s="28">
        <f t="shared" ref="M70:AB70" si="57">IF(M58&gt;0,M47/M58,"")</f>
        <v>2.3333333333333335</v>
      </c>
      <c r="N70" s="28">
        <f t="shared" si="57"/>
        <v>1.5</v>
      </c>
      <c r="O70" s="28">
        <f t="shared" si="57"/>
        <v>2</v>
      </c>
      <c r="P70" s="28">
        <f t="shared" si="57"/>
        <v>1.75</v>
      </c>
      <c r="Q70" s="28">
        <f t="shared" si="57"/>
        <v>2.3333333333333335</v>
      </c>
      <c r="R70" s="28">
        <f t="shared" si="57"/>
        <v>2.25</v>
      </c>
      <c r="S70" s="28">
        <f t="shared" si="57"/>
        <v>2.25</v>
      </c>
      <c r="T70" s="28">
        <f t="shared" si="57"/>
        <v>1.75</v>
      </c>
      <c r="U70" s="28">
        <f t="shared" si="57"/>
        <v>1.75</v>
      </c>
      <c r="V70" s="28">
        <f t="shared" si="57"/>
        <v>2.3333333333333335</v>
      </c>
      <c r="W70" s="28">
        <f t="shared" si="57"/>
        <v>2.25</v>
      </c>
      <c r="X70" s="28">
        <f t="shared" si="57"/>
        <v>2.5</v>
      </c>
      <c r="Y70" s="28">
        <f t="shared" si="57"/>
        <v>2.6666666666666665</v>
      </c>
      <c r="Z70" s="28">
        <f t="shared" si="57"/>
        <v>2.25</v>
      </c>
      <c r="AA70" s="28">
        <f t="shared" si="57"/>
        <v>2.5</v>
      </c>
      <c r="AB70" s="28">
        <f t="shared" si="57"/>
        <v>2.5</v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1:45">
      <c r="C71" s="17"/>
      <c r="D71" s="12"/>
      <c r="L71" s="16" t="s">
        <v>34</v>
      </c>
      <c r="M71" s="28">
        <f>IF(M59&gt;0,M48/M59,"")</f>
        <v>1.4285714285714286</v>
      </c>
      <c r="N71" s="28">
        <f t="shared" ref="N71:AB71" si="58">IF(N59&gt;0,N48/N59,"")</f>
        <v>1.1428571428571428</v>
      </c>
      <c r="O71" s="28">
        <f t="shared" si="58"/>
        <v>1.5714285714285714</v>
      </c>
      <c r="P71" s="28">
        <f t="shared" si="58"/>
        <v>1.1428571428571428</v>
      </c>
      <c r="Q71" s="28">
        <f t="shared" si="58"/>
        <v>2</v>
      </c>
      <c r="R71" s="28">
        <f t="shared" si="58"/>
        <v>2.1428571428571428</v>
      </c>
      <c r="S71" s="28">
        <f t="shared" si="58"/>
        <v>1.5714285714285714</v>
      </c>
      <c r="T71" s="28">
        <f t="shared" si="58"/>
        <v>1.6</v>
      </c>
      <c r="U71" s="28">
        <f t="shared" si="58"/>
        <v>1.4</v>
      </c>
      <c r="V71" s="28">
        <f t="shared" si="58"/>
        <v>1.5</v>
      </c>
      <c r="W71" s="28">
        <f t="shared" si="58"/>
        <v>1.8</v>
      </c>
      <c r="X71" s="28">
        <f t="shared" si="58"/>
        <v>1.8</v>
      </c>
      <c r="Y71" s="28">
        <f t="shared" si="58"/>
        <v>1.4</v>
      </c>
      <c r="Z71" s="28">
        <f t="shared" si="58"/>
        <v>1.6</v>
      </c>
      <c r="AA71" s="28">
        <f t="shared" si="58"/>
        <v>2.4</v>
      </c>
      <c r="AB71" s="28">
        <f t="shared" si="58"/>
        <v>2.4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1:45">
      <c r="C72" s="17"/>
      <c r="D72" s="12"/>
      <c r="L72" s="16" t="s">
        <v>36</v>
      </c>
      <c r="M72" s="28">
        <f t="shared" ref="M72:AB72" si="59">IF(M60&gt;0,M49/M60,"")</f>
        <v>1</v>
      </c>
      <c r="N72" s="28">
        <f t="shared" si="59"/>
        <v>1</v>
      </c>
      <c r="O72" s="28">
        <f t="shared" si="59"/>
        <v>1</v>
      </c>
      <c r="P72" s="28">
        <f t="shared" si="59"/>
        <v>1</v>
      </c>
      <c r="Q72" s="28">
        <f t="shared" si="59"/>
        <v>1</v>
      </c>
      <c r="R72" s="28">
        <f t="shared" si="59"/>
        <v>1</v>
      </c>
      <c r="S72" s="28">
        <f t="shared" si="59"/>
        <v>1</v>
      </c>
      <c r="T72" s="28">
        <f t="shared" si="59"/>
        <v>1</v>
      </c>
      <c r="U72" s="28">
        <f t="shared" si="59"/>
        <v>5</v>
      </c>
      <c r="V72" s="28">
        <f t="shared" si="59"/>
        <v>5</v>
      </c>
      <c r="W72" s="28">
        <f t="shared" si="59"/>
        <v>5</v>
      </c>
      <c r="X72" s="28">
        <f t="shared" si="59"/>
        <v>5</v>
      </c>
      <c r="Y72" s="28">
        <f t="shared" si="59"/>
        <v>1</v>
      </c>
      <c r="Z72" s="28">
        <f t="shared" si="59"/>
        <v>1</v>
      </c>
      <c r="AA72" s="28">
        <f t="shared" si="59"/>
        <v>1</v>
      </c>
      <c r="AB72" s="28">
        <f t="shared" si="59"/>
        <v>1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1:45">
      <c r="C73" s="17"/>
      <c r="D73" s="12"/>
      <c r="L73" s="16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45">
      <c r="C74" s="17"/>
      <c r="D74" s="12"/>
      <c r="L74" s="1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45">
      <c r="C75" s="17"/>
      <c r="D75" s="12"/>
      <c r="L75" s="16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45">
      <c r="C76" s="17"/>
      <c r="D76" s="12"/>
      <c r="L76" s="16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4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45">
      <c r="A78" s="7" t="s">
        <v>25</v>
      </c>
    </row>
    <row r="79" spans="1:45" ht="86.4">
      <c r="A79" s="2"/>
      <c r="B79" s="3" t="s">
        <v>11</v>
      </c>
      <c r="C79" s="3" t="s">
        <v>46</v>
      </c>
      <c r="D79" s="3" t="s">
        <v>47</v>
      </c>
      <c r="E79" s="3" t="s">
        <v>12</v>
      </c>
      <c r="F79" s="3" t="s">
        <v>217</v>
      </c>
      <c r="G79" s="3" t="s">
        <v>49</v>
      </c>
      <c r="H79" s="3" t="s">
        <v>50</v>
      </c>
      <c r="I79" s="3" t="s">
        <v>13</v>
      </c>
      <c r="J79" s="3" t="s">
        <v>14</v>
      </c>
      <c r="K79" s="3" t="s">
        <v>15</v>
      </c>
      <c r="L79" s="3" t="s">
        <v>26</v>
      </c>
      <c r="M79" s="3" t="s">
        <v>28</v>
      </c>
      <c r="N79" s="3" t="s">
        <v>0</v>
      </c>
      <c r="O79" s="3" t="s">
        <v>6</v>
      </c>
      <c r="P79" s="3" t="s">
        <v>7</v>
      </c>
      <c r="Q79" s="3" t="s">
        <v>8</v>
      </c>
      <c r="R79" s="3" t="s">
        <v>9</v>
      </c>
      <c r="S79" s="3" t="s">
        <v>1</v>
      </c>
      <c r="T79" s="3" t="s">
        <v>2</v>
      </c>
      <c r="U79" s="3" t="s">
        <v>3</v>
      </c>
      <c r="V79" s="3" t="s">
        <v>4</v>
      </c>
      <c r="W79" s="3" t="s">
        <v>17</v>
      </c>
      <c r="X79" s="3" t="s">
        <v>18</v>
      </c>
      <c r="Y79" s="3" t="s">
        <v>19</v>
      </c>
      <c r="Z79" s="3" t="s">
        <v>20</v>
      </c>
      <c r="AA79" s="3" t="s">
        <v>21</v>
      </c>
      <c r="AB79" s="3" t="s">
        <v>22</v>
      </c>
      <c r="AC79" s="3" t="s">
        <v>23</v>
      </c>
      <c r="AD79" s="3" t="s">
        <v>68</v>
      </c>
      <c r="AE79" s="3" t="s">
        <v>28</v>
      </c>
      <c r="AF79" s="3" t="s">
        <v>69</v>
      </c>
      <c r="AG79" s="3" t="s">
        <v>70</v>
      </c>
    </row>
    <row r="80" spans="1:45">
      <c r="A80" s="5">
        <v>1</v>
      </c>
      <c r="B80" s="5" t="s">
        <v>45</v>
      </c>
      <c r="C80" s="5"/>
      <c r="D80" s="5"/>
      <c r="E80" s="5"/>
      <c r="F80" s="5"/>
      <c r="G80" s="5"/>
      <c r="H80" s="5"/>
      <c r="I80" s="5" t="s">
        <v>16</v>
      </c>
      <c r="J80" s="5"/>
      <c r="K80" s="5"/>
      <c r="L80" s="6" t="s">
        <v>27</v>
      </c>
      <c r="M80" s="5">
        <v>0</v>
      </c>
      <c r="N80" s="5">
        <v>3</v>
      </c>
      <c r="O80" s="5">
        <v>3</v>
      </c>
      <c r="P80" s="5">
        <v>3</v>
      </c>
      <c r="Q80" s="5">
        <v>3</v>
      </c>
      <c r="R80" s="5">
        <v>4</v>
      </c>
      <c r="S80" s="5">
        <v>4</v>
      </c>
      <c r="T80" s="5">
        <v>4</v>
      </c>
      <c r="U80" s="5">
        <v>3</v>
      </c>
      <c r="V80" s="5">
        <v>3</v>
      </c>
      <c r="W80" s="5">
        <v>4</v>
      </c>
      <c r="X80" s="5"/>
      <c r="Y80" s="5">
        <v>3</v>
      </c>
      <c r="Z80" s="5">
        <v>2</v>
      </c>
      <c r="AA80" s="5">
        <v>3</v>
      </c>
      <c r="AB80" s="5">
        <v>3</v>
      </c>
      <c r="AC80" s="5">
        <v>4</v>
      </c>
      <c r="AD80" t="s">
        <v>27</v>
      </c>
      <c r="AE80" t="s">
        <v>184</v>
      </c>
      <c r="AF80" t="s">
        <v>184</v>
      </c>
      <c r="AG80" t="s">
        <v>41</v>
      </c>
    </row>
    <row r="81" spans="1:33">
      <c r="A81" s="5">
        <v>2</v>
      </c>
      <c r="B81" s="5" t="s">
        <v>16</v>
      </c>
      <c r="C81" s="5"/>
      <c r="D81" s="5"/>
      <c r="E81" s="5"/>
      <c r="F81" s="5"/>
      <c r="G81" s="5"/>
      <c r="H81" s="5"/>
      <c r="I81" s="5"/>
      <c r="J81" s="5"/>
      <c r="K81" s="5"/>
      <c r="L81" s="6" t="s">
        <v>27</v>
      </c>
      <c r="M81" s="5">
        <v>0</v>
      </c>
      <c r="N81" s="5">
        <v>5</v>
      </c>
      <c r="O81" s="5">
        <v>5</v>
      </c>
      <c r="P81" s="5">
        <v>5</v>
      </c>
      <c r="Q81" s="5">
        <v>5</v>
      </c>
      <c r="R81" s="5">
        <v>5</v>
      </c>
      <c r="S81" s="5">
        <v>5</v>
      </c>
      <c r="T81" s="5">
        <v>5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v>5</v>
      </c>
      <c r="AA81" s="5">
        <v>5</v>
      </c>
      <c r="AB81" s="5">
        <v>5</v>
      </c>
      <c r="AC81" s="5">
        <v>5</v>
      </c>
      <c r="AD81" t="s">
        <v>27</v>
      </c>
      <c r="AE81" s="5">
        <v>0</v>
      </c>
      <c r="AF81" s="5">
        <v>0</v>
      </c>
      <c r="AG81" s="5">
        <v>0</v>
      </c>
    </row>
    <row r="82" spans="1:33">
      <c r="A82" s="5">
        <v>3</v>
      </c>
      <c r="B82" s="5"/>
      <c r="C82" s="5"/>
      <c r="D82" s="5"/>
      <c r="E82" s="5"/>
      <c r="F82" s="5"/>
      <c r="G82" s="5"/>
      <c r="H82" s="5"/>
      <c r="I82" s="5" t="s">
        <v>16</v>
      </c>
      <c r="J82" s="5"/>
      <c r="K82" s="5"/>
      <c r="L82" s="6" t="s">
        <v>27</v>
      </c>
      <c r="M82" s="5">
        <v>0</v>
      </c>
      <c r="N82" s="5">
        <v>3</v>
      </c>
      <c r="O82" s="5">
        <v>3</v>
      </c>
      <c r="P82" s="5">
        <v>2</v>
      </c>
      <c r="Q82" s="5">
        <v>3</v>
      </c>
      <c r="R82" s="5">
        <v>3</v>
      </c>
      <c r="S82" s="5">
        <v>3</v>
      </c>
      <c r="T82" s="5">
        <v>3</v>
      </c>
      <c r="U82" s="5">
        <v>2</v>
      </c>
      <c r="V82" s="5">
        <v>3</v>
      </c>
      <c r="W82" s="5">
        <v>3</v>
      </c>
      <c r="X82" s="5">
        <v>3</v>
      </c>
      <c r="Y82" s="5">
        <v>3</v>
      </c>
      <c r="Z82" s="5">
        <v>3</v>
      </c>
      <c r="AA82" s="5">
        <v>3</v>
      </c>
      <c r="AB82" s="5">
        <v>3</v>
      </c>
      <c r="AC82" s="5">
        <v>3</v>
      </c>
      <c r="AD82" t="s">
        <v>27</v>
      </c>
      <c r="AE82" t="s">
        <v>185</v>
      </c>
      <c r="AF82" s="5">
        <v>0</v>
      </c>
      <c r="AG82" t="s">
        <v>186</v>
      </c>
    </row>
    <row r="83" spans="1:33">
      <c r="A83" s="5">
        <v>4</v>
      </c>
      <c r="B83" s="5" t="s">
        <v>16</v>
      </c>
      <c r="C83" s="5"/>
      <c r="D83" s="5"/>
      <c r="E83" s="5"/>
      <c r="F83" s="5"/>
      <c r="G83" s="5"/>
      <c r="H83" s="5"/>
      <c r="I83" s="5"/>
      <c r="J83" s="5"/>
      <c r="K83" s="5"/>
      <c r="L83" s="6" t="s">
        <v>27</v>
      </c>
      <c r="M83" s="5" t="s">
        <v>187</v>
      </c>
      <c r="N83" s="5">
        <v>5</v>
      </c>
      <c r="O83" s="5">
        <v>4</v>
      </c>
      <c r="P83" s="5">
        <v>4</v>
      </c>
      <c r="Q83" s="5">
        <v>5</v>
      </c>
      <c r="R83" s="5">
        <v>5</v>
      </c>
      <c r="S83" s="5">
        <v>5</v>
      </c>
      <c r="T83" s="5">
        <v>5</v>
      </c>
      <c r="U83" s="5">
        <v>5</v>
      </c>
      <c r="V83" s="5">
        <v>4</v>
      </c>
      <c r="W83" s="5">
        <v>5</v>
      </c>
      <c r="X83" s="5">
        <v>5</v>
      </c>
      <c r="Y83" s="5">
        <v>5</v>
      </c>
      <c r="Z83" s="5">
        <v>4</v>
      </c>
      <c r="AA83" s="5">
        <v>5</v>
      </c>
      <c r="AB83" s="5">
        <v>4</v>
      </c>
      <c r="AC83" s="5">
        <v>5</v>
      </c>
      <c r="AD83" t="s">
        <v>27</v>
      </c>
      <c r="AE83" t="s">
        <v>188</v>
      </c>
      <c r="AF83" t="s">
        <v>189</v>
      </c>
      <c r="AG83" t="s">
        <v>190</v>
      </c>
    </row>
    <row r="84" spans="1:33">
      <c r="A84" s="5">
        <v>5</v>
      </c>
      <c r="B84" s="5" t="s">
        <v>16</v>
      </c>
      <c r="C84" s="5"/>
      <c r="D84" s="5"/>
      <c r="E84" s="5"/>
      <c r="F84" s="5"/>
      <c r="G84" s="5"/>
      <c r="H84" s="5"/>
      <c r="I84" s="5"/>
      <c r="J84" s="5"/>
      <c r="K84" s="5"/>
      <c r="L84" s="6" t="s">
        <v>27</v>
      </c>
      <c r="M84" s="5">
        <v>0</v>
      </c>
      <c r="N84" s="5">
        <v>4</v>
      </c>
      <c r="O84" s="5">
        <v>3</v>
      </c>
      <c r="P84" s="5">
        <v>3</v>
      </c>
      <c r="Q84" s="5">
        <v>3</v>
      </c>
      <c r="R84" s="5">
        <v>3</v>
      </c>
      <c r="S84" s="5">
        <v>4</v>
      </c>
      <c r="T84" s="5">
        <v>4</v>
      </c>
      <c r="U84" s="5">
        <v>4</v>
      </c>
      <c r="V84" s="5">
        <v>3</v>
      </c>
      <c r="W84" s="5">
        <v>4</v>
      </c>
      <c r="X84" s="5">
        <v>4</v>
      </c>
      <c r="Y84" s="5">
        <v>4</v>
      </c>
      <c r="Z84" s="5">
        <v>3</v>
      </c>
      <c r="AA84" s="5">
        <v>4</v>
      </c>
      <c r="AB84" s="5">
        <v>4</v>
      </c>
      <c r="AC84" s="5">
        <v>4</v>
      </c>
      <c r="AD84" t="s">
        <v>27</v>
      </c>
      <c r="AE84" t="s">
        <v>191</v>
      </c>
      <c r="AF84" s="5">
        <v>0</v>
      </c>
      <c r="AG84" s="5">
        <v>0</v>
      </c>
    </row>
    <row r="85" spans="1:33">
      <c r="A85" s="5">
        <v>6</v>
      </c>
      <c r="B85" s="5" t="s">
        <v>16</v>
      </c>
      <c r="C85" s="5"/>
      <c r="D85" s="5"/>
      <c r="E85" s="5"/>
      <c r="F85" s="5"/>
      <c r="G85" s="5"/>
      <c r="H85" s="5"/>
      <c r="I85" s="5"/>
      <c r="J85" s="5"/>
      <c r="K85" s="5"/>
      <c r="L85" s="6" t="s">
        <v>27</v>
      </c>
      <c r="M85" s="5">
        <v>0</v>
      </c>
      <c r="N85" s="5">
        <v>5</v>
      </c>
      <c r="O85" s="5">
        <v>5</v>
      </c>
      <c r="P85" s="5">
        <v>3</v>
      </c>
      <c r="Q85" s="5">
        <v>4</v>
      </c>
      <c r="R85" s="5">
        <v>5</v>
      </c>
      <c r="S85" s="5">
        <v>5</v>
      </c>
      <c r="T85" s="5">
        <v>5</v>
      </c>
      <c r="U85" s="5">
        <v>5</v>
      </c>
      <c r="V85" s="5">
        <v>4</v>
      </c>
      <c r="W85" s="5">
        <v>5</v>
      </c>
      <c r="X85" s="5">
        <v>4</v>
      </c>
      <c r="Y85" s="5">
        <v>5</v>
      </c>
      <c r="Z85" s="5">
        <v>5</v>
      </c>
      <c r="AA85" s="5">
        <v>5</v>
      </c>
      <c r="AB85" s="5">
        <v>4</v>
      </c>
      <c r="AC85" s="5">
        <v>4</v>
      </c>
      <c r="AD85" t="s">
        <v>27</v>
      </c>
      <c r="AE85" t="s">
        <v>192</v>
      </c>
      <c r="AF85" t="s">
        <v>193</v>
      </c>
      <c r="AG85" s="5">
        <v>0</v>
      </c>
    </row>
    <row r="86" spans="1:33">
      <c r="A86" s="5">
        <v>7</v>
      </c>
      <c r="B86" s="5" t="s">
        <v>16</v>
      </c>
      <c r="C86" s="5"/>
      <c r="D86" s="5"/>
      <c r="E86" s="5"/>
      <c r="F86" s="5"/>
      <c r="G86" s="5"/>
      <c r="H86" s="5"/>
      <c r="I86" s="5"/>
      <c r="J86" s="5"/>
      <c r="K86" s="5"/>
      <c r="L86" s="6" t="s">
        <v>27</v>
      </c>
      <c r="M86" s="5">
        <v>0</v>
      </c>
      <c r="N86" s="5">
        <v>2</v>
      </c>
      <c r="O86" s="5">
        <v>4</v>
      </c>
      <c r="P86" s="5">
        <v>4</v>
      </c>
      <c r="Q86" s="5">
        <v>3</v>
      </c>
      <c r="R86" s="5">
        <v>3</v>
      </c>
      <c r="S86" s="5">
        <v>4</v>
      </c>
      <c r="T86" s="5">
        <v>4</v>
      </c>
      <c r="U86" s="5">
        <v>4</v>
      </c>
      <c r="V86" s="5">
        <v>4</v>
      </c>
      <c r="W86" s="5">
        <v>4</v>
      </c>
      <c r="X86" s="5">
        <v>4</v>
      </c>
      <c r="Y86" s="5">
        <v>4</v>
      </c>
      <c r="Z86" s="5">
        <v>3</v>
      </c>
      <c r="AA86" s="5">
        <v>4</v>
      </c>
      <c r="AB86" s="5">
        <v>4</v>
      </c>
      <c r="AC86" s="5">
        <v>4</v>
      </c>
      <c r="AD86" t="s">
        <v>27</v>
      </c>
      <c r="AE86" t="s">
        <v>194</v>
      </c>
      <c r="AF86" t="s">
        <v>195</v>
      </c>
      <c r="AG86" t="s">
        <v>196</v>
      </c>
    </row>
    <row r="87" spans="1:33">
      <c r="A87" s="5">
        <v>8</v>
      </c>
      <c r="B87" s="5"/>
      <c r="C87" s="5"/>
      <c r="D87" s="5"/>
      <c r="E87" s="5"/>
      <c r="F87" s="5"/>
      <c r="G87" s="5"/>
      <c r="H87" s="5"/>
      <c r="I87" s="5" t="s">
        <v>16</v>
      </c>
      <c r="J87" s="5"/>
      <c r="K87" s="5"/>
      <c r="L87" s="6" t="s">
        <v>27</v>
      </c>
      <c r="M87" s="5">
        <v>0</v>
      </c>
      <c r="N87" s="5">
        <v>3</v>
      </c>
      <c r="O87" s="5">
        <v>3</v>
      </c>
      <c r="P87" s="5">
        <v>3</v>
      </c>
      <c r="Q87" s="5">
        <v>3</v>
      </c>
      <c r="R87" s="5">
        <v>3</v>
      </c>
      <c r="S87" s="5">
        <v>3</v>
      </c>
      <c r="T87" s="5">
        <v>4</v>
      </c>
      <c r="U87" s="5">
        <v>4</v>
      </c>
      <c r="V87" s="5">
        <v>3</v>
      </c>
      <c r="W87" s="5">
        <v>4</v>
      </c>
      <c r="X87" s="5">
        <v>4</v>
      </c>
      <c r="Y87" s="5">
        <v>4</v>
      </c>
      <c r="Z87" s="5">
        <v>3</v>
      </c>
      <c r="AA87" s="5">
        <v>3</v>
      </c>
      <c r="AB87" s="5">
        <v>3</v>
      </c>
      <c r="AC87" s="5">
        <v>3</v>
      </c>
      <c r="AD87" t="s">
        <v>27</v>
      </c>
      <c r="AE87" t="s">
        <v>197</v>
      </c>
      <c r="AF87" t="s">
        <v>198</v>
      </c>
      <c r="AG87" s="5">
        <v>0</v>
      </c>
    </row>
    <row r="88" spans="1:33">
      <c r="A88" s="5">
        <v>9</v>
      </c>
      <c r="B88" s="5"/>
      <c r="C88" s="5"/>
      <c r="D88" s="5"/>
      <c r="E88" s="5"/>
      <c r="F88" s="5"/>
      <c r="G88" s="5"/>
      <c r="H88" s="5"/>
      <c r="I88" s="5" t="s">
        <v>16</v>
      </c>
      <c r="J88" s="5"/>
      <c r="K88" s="5"/>
      <c r="L88" s="6" t="s">
        <v>27</v>
      </c>
      <c r="M88" s="5">
        <v>0</v>
      </c>
      <c r="N88" s="5">
        <v>2</v>
      </c>
      <c r="O88" s="5">
        <v>3</v>
      </c>
      <c r="P88" s="5"/>
      <c r="Q88" s="5">
        <v>3</v>
      </c>
      <c r="R88" s="5">
        <v>3</v>
      </c>
      <c r="S88" s="5">
        <v>3</v>
      </c>
      <c r="T88" s="5">
        <v>3</v>
      </c>
      <c r="U88" s="5">
        <v>3</v>
      </c>
      <c r="V88" s="5">
        <v>3</v>
      </c>
      <c r="W88" s="5">
        <v>3</v>
      </c>
      <c r="X88" s="5">
        <v>3</v>
      </c>
      <c r="Y88" s="5">
        <v>3</v>
      </c>
      <c r="Z88" s="5">
        <v>3</v>
      </c>
      <c r="AA88" s="5">
        <v>3</v>
      </c>
      <c r="AB88" s="5">
        <v>3</v>
      </c>
      <c r="AC88" s="5">
        <v>3</v>
      </c>
      <c r="AD88" s="5">
        <v>0</v>
      </c>
      <c r="AE88" s="5">
        <v>0</v>
      </c>
      <c r="AF88" s="5">
        <v>0</v>
      </c>
      <c r="AG88" s="5">
        <v>0</v>
      </c>
    </row>
    <row r="89" spans="1:33">
      <c r="A89" s="5">
        <v>10</v>
      </c>
      <c r="B89" s="5"/>
      <c r="C89" s="5"/>
      <c r="D89" s="5"/>
      <c r="E89" s="5"/>
      <c r="F89" s="5"/>
      <c r="G89" s="5"/>
      <c r="H89" s="5"/>
      <c r="I89" s="5"/>
      <c r="J89" s="5" t="s">
        <v>16</v>
      </c>
      <c r="K89" s="5"/>
      <c r="L89" s="6" t="s">
        <v>45</v>
      </c>
      <c r="M89" s="5">
        <v>0</v>
      </c>
      <c r="N89" s="5">
        <v>3</v>
      </c>
      <c r="O89" s="5">
        <v>3</v>
      </c>
      <c r="P89" s="5">
        <v>2</v>
      </c>
      <c r="Q89" s="5">
        <v>2</v>
      </c>
      <c r="R89" s="5">
        <v>3</v>
      </c>
      <c r="S89" s="5">
        <v>3</v>
      </c>
      <c r="T89" s="5">
        <v>3</v>
      </c>
      <c r="U89" s="5">
        <v>3</v>
      </c>
      <c r="V89" s="5">
        <v>2</v>
      </c>
      <c r="W89" s="5">
        <v>3</v>
      </c>
      <c r="X89" s="5">
        <v>2</v>
      </c>
      <c r="Y89" s="5">
        <v>2</v>
      </c>
      <c r="Z89" s="5">
        <v>3</v>
      </c>
      <c r="AA89" s="5">
        <v>3</v>
      </c>
      <c r="AB89" s="5">
        <v>3</v>
      </c>
      <c r="AC89" s="5">
        <v>3</v>
      </c>
      <c r="AD89" t="s">
        <v>27</v>
      </c>
      <c r="AE89" t="s">
        <v>199</v>
      </c>
      <c r="AF89" t="s">
        <v>200</v>
      </c>
      <c r="AG89" s="5">
        <v>0</v>
      </c>
    </row>
    <row r="90" spans="1:33">
      <c r="A90" s="5">
        <v>11</v>
      </c>
      <c r="B90" s="5"/>
      <c r="C90" s="5"/>
      <c r="D90" s="5"/>
      <c r="E90" s="5"/>
      <c r="F90" s="5"/>
      <c r="G90" s="5"/>
      <c r="H90" s="5" t="s">
        <v>16</v>
      </c>
      <c r="I90" s="5"/>
      <c r="J90" s="5"/>
      <c r="K90" s="5"/>
      <c r="L90" s="6" t="s">
        <v>27</v>
      </c>
      <c r="M90" s="5">
        <v>0</v>
      </c>
      <c r="N90" s="5">
        <v>5</v>
      </c>
      <c r="O90" s="5">
        <v>4</v>
      </c>
      <c r="P90" s="5">
        <v>5</v>
      </c>
      <c r="Q90" s="5">
        <v>4</v>
      </c>
      <c r="R90" s="5">
        <v>5</v>
      </c>
      <c r="S90" s="5">
        <v>5</v>
      </c>
      <c r="T90" s="5">
        <v>5</v>
      </c>
      <c r="U90" s="5">
        <v>5</v>
      </c>
      <c r="V90" s="5">
        <v>4</v>
      </c>
      <c r="W90" s="5">
        <v>5</v>
      </c>
      <c r="X90" s="5">
        <v>5</v>
      </c>
      <c r="Y90" s="5">
        <v>5</v>
      </c>
      <c r="Z90" s="5">
        <v>4</v>
      </c>
      <c r="AA90" s="5">
        <v>5</v>
      </c>
      <c r="AB90" s="5">
        <v>5</v>
      </c>
      <c r="AC90" s="5">
        <v>5</v>
      </c>
      <c r="AD90" t="s">
        <v>27</v>
      </c>
      <c r="AE90" s="5">
        <v>0</v>
      </c>
      <c r="AF90" t="s">
        <v>201</v>
      </c>
      <c r="AG90" s="5">
        <v>0</v>
      </c>
    </row>
    <row r="91" spans="1:33">
      <c r="A91" s="5">
        <v>12</v>
      </c>
      <c r="B91" s="5" t="s">
        <v>16</v>
      </c>
      <c r="C91" s="5"/>
      <c r="D91" s="5"/>
      <c r="E91" s="5"/>
      <c r="F91" s="5"/>
      <c r="G91" s="5"/>
      <c r="H91" s="5"/>
      <c r="I91" s="5"/>
      <c r="J91" s="5"/>
      <c r="K91" s="5"/>
      <c r="L91" s="6" t="s">
        <v>27</v>
      </c>
      <c r="M91" s="5" t="s">
        <v>202</v>
      </c>
      <c r="N91" s="5">
        <v>4</v>
      </c>
      <c r="O91" s="5">
        <v>4</v>
      </c>
      <c r="P91" s="5">
        <v>4</v>
      </c>
      <c r="Q91" s="5">
        <v>3</v>
      </c>
      <c r="R91" s="5">
        <v>3</v>
      </c>
      <c r="S91" s="5">
        <v>4</v>
      </c>
      <c r="T91" s="5">
        <v>4</v>
      </c>
      <c r="U91" s="5">
        <v>3</v>
      </c>
      <c r="V91" s="5">
        <v>4</v>
      </c>
      <c r="W91" s="5">
        <v>4</v>
      </c>
      <c r="X91" s="5">
        <v>4</v>
      </c>
      <c r="Y91" s="5">
        <v>4</v>
      </c>
      <c r="Z91" s="5">
        <v>5</v>
      </c>
      <c r="AA91" s="5">
        <v>5</v>
      </c>
      <c r="AB91" s="5">
        <v>5</v>
      </c>
      <c r="AC91" s="5">
        <v>5</v>
      </c>
      <c r="AD91" t="s">
        <v>27</v>
      </c>
      <c r="AE91" t="s">
        <v>203</v>
      </c>
      <c r="AF91" t="s">
        <v>204</v>
      </c>
      <c r="AG91" t="s">
        <v>205</v>
      </c>
    </row>
    <row r="92" spans="1:33">
      <c r="A92" s="5">
        <v>13</v>
      </c>
      <c r="B92" s="5"/>
      <c r="C92" s="5"/>
      <c r="D92" s="5"/>
      <c r="E92" s="5"/>
      <c r="F92" s="5"/>
      <c r="G92" s="5"/>
      <c r="H92" s="5"/>
      <c r="I92" s="5"/>
      <c r="J92" s="5" t="s">
        <v>471</v>
      </c>
      <c r="K92" s="5"/>
      <c r="L92" s="6" t="s">
        <v>27</v>
      </c>
      <c r="M92" s="5" t="s">
        <v>206</v>
      </c>
      <c r="N92" s="5">
        <v>3</v>
      </c>
      <c r="O92" s="5">
        <v>4</v>
      </c>
      <c r="P92" s="5">
        <v>4</v>
      </c>
      <c r="Q92" s="5">
        <v>3</v>
      </c>
      <c r="R92" s="5">
        <v>3</v>
      </c>
      <c r="S92" s="5">
        <v>4</v>
      </c>
      <c r="T92" s="5">
        <v>3</v>
      </c>
      <c r="U92" s="5">
        <v>4</v>
      </c>
      <c r="V92" s="5">
        <v>3</v>
      </c>
      <c r="W92" s="5">
        <v>3</v>
      </c>
      <c r="X92" s="5">
        <v>4</v>
      </c>
      <c r="Y92" s="5">
        <v>4</v>
      </c>
      <c r="Z92" s="5">
        <v>2</v>
      </c>
      <c r="AA92" s="5">
        <v>2</v>
      </c>
      <c r="AB92" s="5">
        <v>3</v>
      </c>
      <c r="AC92" s="5">
        <v>4</v>
      </c>
      <c r="AD92" t="s">
        <v>27</v>
      </c>
      <c r="AE92" s="5" t="s">
        <v>207</v>
      </c>
      <c r="AF92" t="s">
        <v>208</v>
      </c>
      <c r="AG92" s="5">
        <v>0</v>
      </c>
    </row>
    <row r="93" spans="1:33">
      <c r="A93" s="5">
        <v>14</v>
      </c>
      <c r="B93" s="5"/>
      <c r="C93" s="5"/>
      <c r="D93" s="5"/>
      <c r="E93" s="5"/>
      <c r="F93" s="5"/>
      <c r="G93" s="5"/>
      <c r="H93" s="5"/>
      <c r="I93" s="5" t="s">
        <v>16</v>
      </c>
      <c r="J93" s="5"/>
      <c r="K93" s="5"/>
      <c r="L93" s="6" t="s">
        <v>27</v>
      </c>
      <c r="M93" s="5" t="s">
        <v>209</v>
      </c>
      <c r="N93" s="5">
        <v>2</v>
      </c>
      <c r="O93" s="5">
        <v>2</v>
      </c>
      <c r="P93" s="5">
        <v>2</v>
      </c>
      <c r="Q93" s="5">
        <v>2</v>
      </c>
      <c r="R93" s="5">
        <v>2</v>
      </c>
      <c r="S93" s="5">
        <v>2</v>
      </c>
      <c r="T93" s="5">
        <v>2</v>
      </c>
      <c r="U93" s="5">
        <v>2</v>
      </c>
      <c r="V93" s="5">
        <v>2</v>
      </c>
      <c r="W93" s="5">
        <v>2</v>
      </c>
      <c r="X93" s="5">
        <v>2</v>
      </c>
      <c r="Y93" s="5">
        <v>2</v>
      </c>
      <c r="Z93" s="5">
        <v>2</v>
      </c>
      <c r="AA93" s="5">
        <v>2</v>
      </c>
      <c r="AB93" s="5">
        <v>2</v>
      </c>
      <c r="AC93" s="5">
        <v>2</v>
      </c>
      <c r="AD93" t="s">
        <v>27</v>
      </c>
      <c r="AE93" t="s">
        <v>210</v>
      </c>
      <c r="AF93" t="s">
        <v>211</v>
      </c>
      <c r="AG93" s="5">
        <v>0</v>
      </c>
    </row>
    <row r="94" spans="1:33">
      <c r="A94" s="5">
        <v>15</v>
      </c>
      <c r="B94" s="5" t="s">
        <v>16</v>
      </c>
      <c r="C94" s="5"/>
      <c r="D94" s="5"/>
      <c r="E94" s="5"/>
      <c r="F94" s="5"/>
      <c r="G94" s="5"/>
      <c r="H94" s="5"/>
      <c r="I94" s="5"/>
      <c r="J94" s="5"/>
      <c r="K94" s="5"/>
      <c r="L94" s="6" t="s">
        <v>27</v>
      </c>
      <c r="M94" s="5" t="s">
        <v>212</v>
      </c>
      <c r="N94" s="5">
        <v>4</v>
      </c>
      <c r="O94" s="5">
        <v>4</v>
      </c>
      <c r="P94" s="5">
        <v>4</v>
      </c>
      <c r="Q94" s="5">
        <v>4</v>
      </c>
      <c r="R94" s="5">
        <v>4</v>
      </c>
      <c r="S94" s="5">
        <v>4</v>
      </c>
      <c r="T94" s="5">
        <v>4</v>
      </c>
      <c r="U94" s="5">
        <v>4</v>
      </c>
      <c r="V94" s="5">
        <v>4</v>
      </c>
      <c r="W94" s="5">
        <v>4</v>
      </c>
      <c r="X94" s="5">
        <v>4</v>
      </c>
      <c r="Y94" s="5">
        <v>4</v>
      </c>
      <c r="Z94" s="5">
        <v>4</v>
      </c>
      <c r="AA94" s="5">
        <v>4</v>
      </c>
      <c r="AB94" s="5">
        <v>4</v>
      </c>
      <c r="AC94" s="5">
        <v>4</v>
      </c>
      <c r="AD94" t="s">
        <v>27</v>
      </c>
      <c r="AE94" s="5" t="s">
        <v>213</v>
      </c>
      <c r="AF94" t="s">
        <v>214</v>
      </c>
      <c r="AG94" s="5" t="s">
        <v>215</v>
      </c>
    </row>
    <row r="95" spans="1:33">
      <c r="A95" s="5">
        <v>16</v>
      </c>
      <c r="B95" s="5"/>
      <c r="C95" s="5"/>
      <c r="D95" s="5"/>
      <c r="E95" s="5"/>
      <c r="F95" s="5"/>
      <c r="G95" s="5"/>
      <c r="H95" s="5"/>
      <c r="I95" s="5"/>
      <c r="J95" s="5" t="s">
        <v>471</v>
      </c>
      <c r="K95" s="5"/>
      <c r="L95" s="6" t="s">
        <v>27</v>
      </c>
      <c r="M95" s="5" t="s">
        <v>216</v>
      </c>
      <c r="N95" s="5">
        <v>5</v>
      </c>
      <c r="O95" s="5">
        <v>5</v>
      </c>
      <c r="P95" s="5">
        <v>5</v>
      </c>
      <c r="Q95" s="5">
        <v>5</v>
      </c>
      <c r="R95" s="5">
        <v>5</v>
      </c>
      <c r="S95" s="5">
        <v>5</v>
      </c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v>5</v>
      </c>
      <c r="AA95" s="5">
        <v>5</v>
      </c>
      <c r="AB95" s="5">
        <v>5</v>
      </c>
      <c r="AC95" s="5">
        <v>5</v>
      </c>
      <c r="AD95" t="s">
        <v>27</v>
      </c>
      <c r="AE95" t="s">
        <v>219</v>
      </c>
    </row>
    <row r="96" spans="1:33">
      <c r="A96" s="5">
        <v>17</v>
      </c>
      <c r="B96" s="5"/>
      <c r="C96" s="5"/>
      <c r="D96" s="5"/>
      <c r="E96" s="5"/>
      <c r="F96" s="5"/>
      <c r="G96" s="5"/>
      <c r="H96" s="5" t="s">
        <v>16</v>
      </c>
      <c r="I96" s="5"/>
      <c r="J96" s="5"/>
      <c r="K96" s="5"/>
      <c r="L96" s="6" t="s">
        <v>27</v>
      </c>
      <c r="M96" s="5" t="s">
        <v>220</v>
      </c>
      <c r="N96" s="5">
        <v>3</v>
      </c>
      <c r="O96" s="5">
        <v>3</v>
      </c>
      <c r="P96" s="5">
        <v>2</v>
      </c>
      <c r="Q96" s="5">
        <v>3</v>
      </c>
      <c r="R96" s="5">
        <v>3</v>
      </c>
      <c r="S96" s="5">
        <v>1</v>
      </c>
      <c r="T96" s="5">
        <v>3</v>
      </c>
      <c r="U96" s="5">
        <v>2</v>
      </c>
      <c r="V96" s="5">
        <v>5</v>
      </c>
      <c r="W96" s="5">
        <v>5</v>
      </c>
      <c r="X96" s="5">
        <v>1</v>
      </c>
      <c r="Y96" s="5">
        <v>4</v>
      </c>
      <c r="Z96" s="5">
        <v>3</v>
      </c>
      <c r="AA96" s="5">
        <v>3</v>
      </c>
      <c r="AB96" s="5">
        <v>2</v>
      </c>
      <c r="AC96" s="5">
        <v>2</v>
      </c>
      <c r="AD96" t="s">
        <v>27</v>
      </c>
      <c r="AE96" s="5" t="s">
        <v>221</v>
      </c>
      <c r="AF96" t="s">
        <v>222</v>
      </c>
      <c r="AG96" s="5" t="s">
        <v>223</v>
      </c>
    </row>
    <row r="97" spans="1:51">
      <c r="A97" s="5">
        <v>18</v>
      </c>
      <c r="B97" s="5"/>
      <c r="C97" s="5"/>
      <c r="D97" s="5"/>
      <c r="E97" s="5"/>
      <c r="F97" s="5"/>
      <c r="G97" s="5"/>
      <c r="H97" s="5"/>
      <c r="I97" s="5" t="s">
        <v>16</v>
      </c>
      <c r="J97" s="5"/>
      <c r="K97" s="5"/>
      <c r="L97" s="6" t="s">
        <v>27</v>
      </c>
      <c r="M97" s="5" t="s">
        <v>224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2</v>
      </c>
      <c r="X97" s="5">
        <v>3</v>
      </c>
      <c r="Y97" s="5">
        <v>2</v>
      </c>
      <c r="Z97" s="5">
        <v>3</v>
      </c>
      <c r="AA97" s="5">
        <v>3</v>
      </c>
      <c r="AB97" s="5">
        <v>2</v>
      </c>
      <c r="AC97" s="5">
        <v>3</v>
      </c>
      <c r="AD97" t="s">
        <v>27</v>
      </c>
      <c r="AE97" t="s">
        <v>225</v>
      </c>
      <c r="AF97" t="s">
        <v>226</v>
      </c>
      <c r="AG97" t="s">
        <v>227</v>
      </c>
    </row>
    <row r="98" spans="1:51">
      <c r="A98" s="5">
        <v>19</v>
      </c>
      <c r="B98" s="5"/>
      <c r="C98" s="5"/>
      <c r="D98" s="5"/>
      <c r="E98" s="5"/>
      <c r="F98" s="5"/>
      <c r="G98" s="5"/>
      <c r="H98" s="5" t="s">
        <v>16</v>
      </c>
      <c r="I98" s="5"/>
      <c r="J98" s="5"/>
      <c r="K98" s="5"/>
      <c r="L98" s="6" t="s">
        <v>27</v>
      </c>
      <c r="M98" s="5" t="s">
        <v>228</v>
      </c>
      <c r="N98" s="5">
        <v>2</v>
      </c>
      <c r="O98" s="5">
        <v>3</v>
      </c>
      <c r="P98" s="5">
        <v>3</v>
      </c>
      <c r="Q98" s="5">
        <v>3</v>
      </c>
      <c r="R98" s="5">
        <v>2</v>
      </c>
      <c r="S98" s="5">
        <v>3</v>
      </c>
      <c r="T98" s="5">
        <v>4</v>
      </c>
      <c r="U98" s="5">
        <v>3</v>
      </c>
      <c r="V98" s="5">
        <v>3</v>
      </c>
      <c r="W98" s="5">
        <v>3</v>
      </c>
      <c r="X98" s="5">
        <v>4</v>
      </c>
      <c r="Y98" s="5">
        <v>4</v>
      </c>
      <c r="Z98" s="5">
        <v>4</v>
      </c>
      <c r="AA98" s="5">
        <v>3</v>
      </c>
      <c r="AB98" s="5">
        <v>3</v>
      </c>
      <c r="AC98" s="5">
        <v>4</v>
      </c>
      <c r="AD98" t="s">
        <v>27</v>
      </c>
      <c r="AE98" s="5" t="s">
        <v>229</v>
      </c>
      <c r="AF98" t="s">
        <v>230</v>
      </c>
      <c r="AG98" s="5" t="s">
        <v>351</v>
      </c>
    </row>
    <row r="99" spans="1:5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6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51">
      <c r="A100" s="10"/>
      <c r="D100" s="16" t="s">
        <v>29</v>
      </c>
      <c r="E100" s="12">
        <f>COUNT(A80:A99)</f>
        <v>19</v>
      </c>
      <c r="F100" s="12"/>
      <c r="G100" s="12"/>
      <c r="H100" s="12"/>
      <c r="I100" s="12"/>
      <c r="J100" s="13"/>
      <c r="K100" s="16" t="s">
        <v>32</v>
      </c>
      <c r="N100" s="18">
        <f t="shared" ref="N100:AC100" si="60">AVERAGE(N80:N99)</f>
        <v>3.3684210526315788</v>
      </c>
      <c r="O100" s="18">
        <f t="shared" si="60"/>
        <v>3.4736842105263159</v>
      </c>
      <c r="P100" s="18">
        <f t="shared" si="60"/>
        <v>3.2777777777777777</v>
      </c>
      <c r="Q100" s="18">
        <f t="shared" si="60"/>
        <v>3.263157894736842</v>
      </c>
      <c r="R100" s="18">
        <f t="shared" si="60"/>
        <v>3.4210526315789473</v>
      </c>
      <c r="S100" s="18">
        <f t="shared" si="60"/>
        <v>3.5789473684210527</v>
      </c>
      <c r="T100" s="18">
        <f t="shared" si="60"/>
        <v>3.736842105263158</v>
      </c>
      <c r="U100" s="18">
        <f t="shared" si="60"/>
        <v>3.5263157894736841</v>
      </c>
      <c r="V100" s="18">
        <f t="shared" si="60"/>
        <v>3.4210526315789473</v>
      </c>
      <c r="W100" s="18">
        <f t="shared" si="60"/>
        <v>3.8421052631578947</v>
      </c>
      <c r="X100" s="18">
        <f t="shared" si="60"/>
        <v>3.6666666666666665</v>
      </c>
      <c r="Y100" s="18">
        <f t="shared" si="60"/>
        <v>3.7894736842105261</v>
      </c>
      <c r="Z100" s="18">
        <f t="shared" si="60"/>
        <v>3.4736842105263159</v>
      </c>
      <c r="AA100" s="18">
        <f t="shared" si="60"/>
        <v>3.6842105263157894</v>
      </c>
      <c r="AB100" s="18">
        <f t="shared" si="60"/>
        <v>3.5263157894736841</v>
      </c>
      <c r="AC100" s="18">
        <f t="shared" si="60"/>
        <v>3.7894736842105261</v>
      </c>
    </row>
    <row r="101" spans="1:51">
      <c r="A101" s="10"/>
      <c r="D101" s="16" t="s">
        <v>30</v>
      </c>
      <c r="E101" s="12">
        <f>COUNTIF(B80:B99,"=x")</f>
        <v>7</v>
      </c>
      <c r="F101" s="12"/>
      <c r="G101" s="12"/>
      <c r="H101" s="12"/>
      <c r="I101" s="12"/>
      <c r="J101" s="13"/>
      <c r="K101" s="16" t="s">
        <v>33</v>
      </c>
      <c r="M101" s="18"/>
      <c r="N101" s="18">
        <f t="shared" ref="N101:AC101" si="61">IF($E101&gt;0,AVERAGEIF($B80:$B99,"=x",N80:N99),"" )</f>
        <v>4.1428571428571432</v>
      </c>
      <c r="O101" s="18">
        <f t="shared" si="61"/>
        <v>4.1428571428571432</v>
      </c>
      <c r="P101" s="18">
        <f t="shared" si="61"/>
        <v>3.8571428571428572</v>
      </c>
      <c r="Q101" s="18">
        <f t="shared" si="61"/>
        <v>3.8571428571428572</v>
      </c>
      <c r="R101" s="18">
        <f t="shared" si="61"/>
        <v>4</v>
      </c>
      <c r="S101" s="18">
        <f t="shared" si="61"/>
        <v>4.4285714285714288</v>
      </c>
      <c r="T101" s="18">
        <f t="shared" si="61"/>
        <v>4.4285714285714288</v>
      </c>
      <c r="U101" s="18">
        <f t="shared" si="61"/>
        <v>4.2857142857142856</v>
      </c>
      <c r="V101" s="18">
        <f t="shared" si="61"/>
        <v>4</v>
      </c>
      <c r="W101" s="18">
        <f t="shared" si="61"/>
        <v>4.4285714285714288</v>
      </c>
      <c r="X101" s="18">
        <f t="shared" si="61"/>
        <v>4.2857142857142856</v>
      </c>
      <c r="Y101" s="18">
        <f t="shared" si="61"/>
        <v>4.4285714285714288</v>
      </c>
      <c r="Z101" s="18">
        <f t="shared" si="61"/>
        <v>4.1428571428571432</v>
      </c>
      <c r="AA101" s="18">
        <f t="shared" si="61"/>
        <v>4.5714285714285712</v>
      </c>
      <c r="AB101" s="18">
        <f t="shared" si="61"/>
        <v>4.2857142857142856</v>
      </c>
      <c r="AC101" s="18">
        <f t="shared" si="61"/>
        <v>4.4285714285714288</v>
      </c>
    </row>
    <row r="102" spans="1:51">
      <c r="D102" s="16" t="s">
        <v>53</v>
      </c>
      <c r="E102" s="12">
        <f>COUNTIF(C80:C99,"=x")</f>
        <v>0</v>
      </c>
      <c r="K102" s="16" t="s">
        <v>58</v>
      </c>
      <c r="M102" s="18"/>
      <c r="N102" s="18" t="str">
        <f t="shared" ref="N102:AC102" si="62">IF($E102&gt;0,AVERAGEIF($C80:$C99,"=x",N80:N99),"" )</f>
        <v/>
      </c>
      <c r="O102" s="18" t="str">
        <f t="shared" si="62"/>
        <v/>
      </c>
      <c r="P102" s="18" t="str">
        <f t="shared" si="62"/>
        <v/>
      </c>
      <c r="Q102" s="18" t="str">
        <f t="shared" si="62"/>
        <v/>
      </c>
      <c r="R102" s="18" t="str">
        <f t="shared" si="62"/>
        <v/>
      </c>
      <c r="S102" s="18" t="str">
        <f t="shared" si="62"/>
        <v/>
      </c>
      <c r="T102" s="18" t="str">
        <f t="shared" si="62"/>
        <v/>
      </c>
      <c r="U102" s="18" t="str">
        <f t="shared" si="62"/>
        <v/>
      </c>
      <c r="V102" s="18" t="str">
        <f t="shared" si="62"/>
        <v/>
      </c>
      <c r="W102" s="18" t="str">
        <f t="shared" si="62"/>
        <v/>
      </c>
      <c r="X102" s="18" t="str">
        <f t="shared" si="62"/>
        <v/>
      </c>
      <c r="Y102" s="18" t="str">
        <f t="shared" si="62"/>
        <v/>
      </c>
      <c r="Z102" s="18" t="str">
        <f t="shared" si="62"/>
        <v/>
      </c>
      <c r="AA102" s="18" t="str">
        <f t="shared" si="62"/>
        <v/>
      </c>
      <c r="AB102" s="18" t="str">
        <f t="shared" si="62"/>
        <v/>
      </c>
      <c r="AC102" s="18" t="str">
        <f t="shared" si="62"/>
        <v/>
      </c>
      <c r="AD102" s="18"/>
    </row>
    <row r="103" spans="1:51">
      <c r="A103" s="10"/>
      <c r="D103" s="19" t="s">
        <v>54</v>
      </c>
      <c r="E103" s="12">
        <f>COUNTIF(D80:D99,"=x")</f>
        <v>0</v>
      </c>
      <c r="F103" s="12"/>
      <c r="G103" s="12"/>
      <c r="H103" s="12"/>
      <c r="I103" s="12"/>
      <c r="J103" s="13"/>
      <c r="K103" s="19" t="s">
        <v>59</v>
      </c>
      <c r="M103" s="18"/>
      <c r="N103" s="18" t="str">
        <f t="shared" ref="N103:AC103" si="63">IF($E103&gt;0,AVERAGEIF($D80:$D99,"=x",N80:N99),"" )</f>
        <v/>
      </c>
      <c r="O103" s="18" t="str">
        <f t="shared" si="63"/>
        <v/>
      </c>
      <c r="P103" s="18" t="str">
        <f t="shared" si="63"/>
        <v/>
      </c>
      <c r="Q103" s="18" t="str">
        <f t="shared" si="63"/>
        <v/>
      </c>
      <c r="R103" s="18" t="str">
        <f t="shared" si="63"/>
        <v/>
      </c>
      <c r="S103" s="18" t="str">
        <f t="shared" si="63"/>
        <v/>
      </c>
      <c r="T103" s="18" t="str">
        <f t="shared" si="63"/>
        <v/>
      </c>
      <c r="U103" s="18" t="str">
        <f t="shared" si="63"/>
        <v/>
      </c>
      <c r="V103" s="18" t="str">
        <f t="shared" si="63"/>
        <v/>
      </c>
      <c r="W103" s="18" t="str">
        <f t="shared" si="63"/>
        <v/>
      </c>
      <c r="X103" s="18" t="str">
        <f t="shared" si="63"/>
        <v/>
      </c>
      <c r="Y103" s="18" t="str">
        <f t="shared" si="63"/>
        <v/>
      </c>
      <c r="Z103" s="18" t="str">
        <f t="shared" si="63"/>
        <v/>
      </c>
      <c r="AA103" s="18" t="str">
        <f t="shared" si="63"/>
        <v/>
      </c>
      <c r="AB103" s="18" t="str">
        <f t="shared" si="63"/>
        <v/>
      </c>
      <c r="AC103" s="18" t="str">
        <f t="shared" si="63"/>
        <v/>
      </c>
      <c r="AD103" s="18"/>
    </row>
    <row r="104" spans="1:51">
      <c r="A104" s="10"/>
      <c r="D104" s="19" t="s">
        <v>43</v>
      </c>
      <c r="E104" s="12">
        <f>COUNTIF(E80:E99,"=x")</f>
        <v>0</v>
      </c>
      <c r="F104" s="12"/>
      <c r="G104" s="12"/>
      <c r="H104" s="12"/>
      <c r="I104" s="12"/>
      <c r="J104" s="13"/>
      <c r="K104" s="19" t="s">
        <v>42</v>
      </c>
      <c r="M104" s="18"/>
      <c r="N104" s="18" t="str">
        <f t="shared" ref="N104:AC104" si="64">IF($E104&gt;0,AVERAGEIF($E80:$E99,"=x",N80:N99),"" )</f>
        <v/>
      </c>
      <c r="O104" s="18" t="str">
        <f t="shared" si="64"/>
        <v/>
      </c>
      <c r="P104" s="18" t="str">
        <f t="shared" si="64"/>
        <v/>
      </c>
      <c r="Q104" s="18" t="str">
        <f t="shared" si="64"/>
        <v/>
      </c>
      <c r="R104" s="18" t="str">
        <f t="shared" si="64"/>
        <v/>
      </c>
      <c r="S104" s="18" t="str">
        <f t="shared" si="64"/>
        <v/>
      </c>
      <c r="T104" s="18" t="str">
        <f t="shared" si="64"/>
        <v/>
      </c>
      <c r="U104" s="18" t="str">
        <f t="shared" si="64"/>
        <v/>
      </c>
      <c r="V104" s="18" t="str">
        <f t="shared" si="64"/>
        <v/>
      </c>
      <c r="W104" s="18" t="str">
        <f t="shared" si="64"/>
        <v/>
      </c>
      <c r="X104" s="18" t="str">
        <f t="shared" si="64"/>
        <v/>
      </c>
      <c r="Y104" s="18" t="str">
        <f t="shared" si="64"/>
        <v/>
      </c>
      <c r="Z104" s="18" t="str">
        <f t="shared" si="64"/>
        <v/>
      </c>
      <c r="AA104" s="18" t="str">
        <f t="shared" si="64"/>
        <v/>
      </c>
      <c r="AB104" s="18" t="str">
        <f t="shared" si="64"/>
        <v/>
      </c>
      <c r="AC104" s="18" t="str">
        <f t="shared" si="64"/>
        <v/>
      </c>
      <c r="AD104" s="18"/>
    </row>
    <row r="105" spans="1:51">
      <c r="A105" s="10"/>
      <c r="D105" s="19" t="s">
        <v>218</v>
      </c>
      <c r="E105" s="12">
        <f>COUNTIF(F80:F99,"=x")</f>
        <v>0</v>
      </c>
      <c r="F105" s="12"/>
      <c r="G105" s="12"/>
      <c r="H105" s="12"/>
      <c r="I105" s="12"/>
      <c r="J105" s="13"/>
      <c r="K105" s="19" t="s">
        <v>60</v>
      </c>
      <c r="M105" s="18"/>
      <c r="N105" s="18" t="str">
        <f t="shared" ref="N105:AC105" si="65">IF($E105&gt;0,AVERAGEIF($F80:$F99,"=x",N80:N99),"" )</f>
        <v/>
      </c>
      <c r="O105" s="18" t="str">
        <f t="shared" si="65"/>
        <v/>
      </c>
      <c r="P105" s="18" t="str">
        <f t="shared" si="65"/>
        <v/>
      </c>
      <c r="Q105" s="18" t="str">
        <f t="shared" si="65"/>
        <v/>
      </c>
      <c r="R105" s="18" t="str">
        <f t="shared" si="65"/>
        <v/>
      </c>
      <c r="S105" s="18" t="str">
        <f t="shared" si="65"/>
        <v/>
      </c>
      <c r="T105" s="18" t="str">
        <f t="shared" si="65"/>
        <v/>
      </c>
      <c r="U105" s="18" t="str">
        <f t="shared" si="65"/>
        <v/>
      </c>
      <c r="V105" s="18" t="str">
        <f t="shared" si="65"/>
        <v/>
      </c>
      <c r="W105" s="18" t="str">
        <f t="shared" si="65"/>
        <v/>
      </c>
      <c r="X105" s="18" t="str">
        <f t="shared" si="65"/>
        <v/>
      </c>
      <c r="Y105" s="18" t="str">
        <f t="shared" si="65"/>
        <v/>
      </c>
      <c r="Z105" s="18" t="str">
        <f t="shared" si="65"/>
        <v/>
      </c>
      <c r="AA105" s="18" t="str">
        <f t="shared" si="65"/>
        <v/>
      </c>
      <c r="AB105" s="18" t="str">
        <f t="shared" si="65"/>
        <v/>
      </c>
      <c r="AC105" s="18" t="str">
        <f t="shared" si="65"/>
        <v/>
      </c>
      <c r="AD105" s="18"/>
    </row>
    <row r="106" spans="1:51">
      <c r="A106" s="10"/>
      <c r="D106" s="19" t="s">
        <v>55</v>
      </c>
      <c r="E106" s="12">
        <f>COUNTIF(G80:G99,"=x")</f>
        <v>0</v>
      </c>
      <c r="F106" s="12"/>
      <c r="G106" s="12"/>
      <c r="H106" s="12"/>
      <c r="I106" s="12"/>
      <c r="J106" s="13"/>
      <c r="K106" s="19" t="s">
        <v>61</v>
      </c>
      <c r="M106" s="18"/>
      <c r="N106" s="18" t="str">
        <f t="shared" ref="N106:AC106" si="66">IF($E106&gt;0,AVERAGEIF($G80:$G99,"=x",N80:N99),"" )</f>
        <v/>
      </c>
      <c r="O106" s="18" t="str">
        <f t="shared" si="66"/>
        <v/>
      </c>
      <c r="P106" s="18" t="str">
        <f t="shared" si="66"/>
        <v/>
      </c>
      <c r="Q106" s="18" t="str">
        <f t="shared" si="66"/>
        <v/>
      </c>
      <c r="R106" s="18" t="str">
        <f t="shared" si="66"/>
        <v/>
      </c>
      <c r="S106" s="18" t="str">
        <f t="shared" si="66"/>
        <v/>
      </c>
      <c r="T106" s="18" t="str">
        <f t="shared" si="66"/>
        <v/>
      </c>
      <c r="U106" s="18" t="str">
        <f t="shared" si="66"/>
        <v/>
      </c>
      <c r="V106" s="18" t="str">
        <f t="shared" si="66"/>
        <v/>
      </c>
      <c r="W106" s="18" t="str">
        <f t="shared" si="66"/>
        <v/>
      </c>
      <c r="X106" s="18" t="str">
        <f t="shared" si="66"/>
        <v/>
      </c>
      <c r="Y106" s="18" t="str">
        <f t="shared" si="66"/>
        <v/>
      </c>
      <c r="Z106" s="18" t="str">
        <f t="shared" si="66"/>
        <v/>
      </c>
      <c r="AA106" s="18" t="str">
        <f t="shared" si="66"/>
        <v/>
      </c>
      <c r="AB106" s="18" t="str">
        <f t="shared" si="66"/>
        <v/>
      </c>
      <c r="AC106" s="18" t="str">
        <f t="shared" si="66"/>
        <v/>
      </c>
      <c r="AD106" s="18"/>
    </row>
    <row r="107" spans="1:51">
      <c r="A107" s="10"/>
      <c r="D107" s="19" t="s">
        <v>52</v>
      </c>
      <c r="E107" s="12">
        <f>COUNTIF(H80:H99,"=x")</f>
        <v>3</v>
      </c>
      <c r="F107" s="12"/>
      <c r="G107" s="12"/>
      <c r="H107" s="12"/>
      <c r="I107" s="12"/>
      <c r="J107" s="13"/>
      <c r="K107" s="19" t="s">
        <v>51</v>
      </c>
      <c r="M107" s="18"/>
      <c r="N107" s="18">
        <f t="shared" ref="N107:AD107" si="67">IF($E107&gt;0,AVERAGEIF($H80:$H99,"=x",N80:N99),"" )</f>
        <v>3.3333333333333335</v>
      </c>
      <c r="O107" s="18">
        <f t="shared" si="67"/>
        <v>3.3333333333333335</v>
      </c>
      <c r="P107" s="18">
        <f t="shared" si="67"/>
        <v>3.3333333333333335</v>
      </c>
      <c r="Q107" s="18">
        <f t="shared" si="67"/>
        <v>3.3333333333333335</v>
      </c>
      <c r="R107" s="18">
        <f t="shared" si="67"/>
        <v>3.3333333333333335</v>
      </c>
      <c r="S107" s="18">
        <f t="shared" si="67"/>
        <v>3</v>
      </c>
      <c r="T107" s="18">
        <f t="shared" si="67"/>
        <v>4</v>
      </c>
      <c r="U107" s="18">
        <f t="shared" si="67"/>
        <v>3.3333333333333335</v>
      </c>
      <c r="V107" s="18">
        <f t="shared" si="67"/>
        <v>4</v>
      </c>
      <c r="W107" s="18">
        <f t="shared" si="67"/>
        <v>4.333333333333333</v>
      </c>
      <c r="X107" s="18">
        <f t="shared" si="67"/>
        <v>3.3333333333333335</v>
      </c>
      <c r="Y107" s="18">
        <f t="shared" si="67"/>
        <v>4.333333333333333</v>
      </c>
      <c r="Z107" s="18">
        <f t="shared" si="67"/>
        <v>3.6666666666666665</v>
      </c>
      <c r="AA107" s="18">
        <f t="shared" si="67"/>
        <v>3.6666666666666665</v>
      </c>
      <c r="AB107" s="18">
        <f t="shared" si="67"/>
        <v>3.3333333333333335</v>
      </c>
      <c r="AC107" s="18">
        <f t="shared" si="67"/>
        <v>3.6666666666666665</v>
      </c>
      <c r="AD107" s="18" t="e">
        <f t="shared" si="67"/>
        <v>#DIV/0!</v>
      </c>
    </row>
    <row r="108" spans="1:51">
      <c r="D108" s="17" t="s">
        <v>31</v>
      </c>
      <c r="E108" s="12">
        <f>COUNTIF(I80:I99,"=x")</f>
        <v>6</v>
      </c>
      <c r="K108" s="16" t="s">
        <v>34</v>
      </c>
      <c r="M108" s="18"/>
      <c r="N108" s="18">
        <f t="shared" ref="N108:Y108" si="68">IF($E108&gt;0,AVERAGEIF($I80:$I99,"=x",N80:N99),"" )</f>
        <v>2.3333333333333335</v>
      </c>
      <c r="O108" s="18">
        <f t="shared" si="68"/>
        <v>2.5</v>
      </c>
      <c r="P108" s="18">
        <f t="shared" si="68"/>
        <v>2.2000000000000002</v>
      </c>
      <c r="Q108" s="18">
        <f t="shared" si="68"/>
        <v>2.5</v>
      </c>
      <c r="R108" s="18">
        <f t="shared" si="68"/>
        <v>2.6666666666666665</v>
      </c>
      <c r="S108" s="18">
        <f t="shared" si="68"/>
        <v>2.6666666666666665</v>
      </c>
      <c r="T108" s="18">
        <f t="shared" si="68"/>
        <v>2.8333333333333335</v>
      </c>
      <c r="U108" s="18">
        <f t="shared" si="68"/>
        <v>2.5</v>
      </c>
      <c r="V108" s="18">
        <f t="shared" si="68"/>
        <v>2.5</v>
      </c>
      <c r="W108" s="18">
        <f t="shared" si="68"/>
        <v>3</v>
      </c>
      <c r="X108" s="18">
        <f t="shared" si="68"/>
        <v>3</v>
      </c>
      <c r="Y108" s="18">
        <f t="shared" si="68"/>
        <v>2.8333333333333335</v>
      </c>
      <c r="Z108" s="18">
        <f>IF($E108&gt;0,AVERAGEIF($B87:$B106,"=x",Z87:Z106),"" )</f>
        <v>4.5</v>
      </c>
      <c r="AA108" s="18">
        <f>IF($E108&gt;0,AVERAGEIF($J80:$J99,"=x",AA80:AA99),"" )</f>
        <v>3.3333333333333335</v>
      </c>
      <c r="AB108" s="18">
        <f>IF($E108&gt;0,AVERAGEIF($I80:$I99,"=x",AB80:AB99),"" )</f>
        <v>2.6666666666666665</v>
      </c>
      <c r="AC108" s="18">
        <f>IF($E108&gt;0,AVERAGEIF($I80:$I99,"=x",AC80:AC99),"" )</f>
        <v>3</v>
      </c>
      <c r="AD108" s="18">
        <f>IF($E108&gt;0,AVERAGEIF($I80:$I99,"=x",AD80:AD99),"" )</f>
        <v>0</v>
      </c>
    </row>
    <row r="109" spans="1:51">
      <c r="D109" s="17" t="s">
        <v>35</v>
      </c>
      <c r="E109" s="12">
        <f>COUNTIF(J80:J99,"=x")</f>
        <v>3</v>
      </c>
      <c r="F109" s="4" t="s">
        <v>57</v>
      </c>
      <c r="G109" s="4">
        <f>E100-SUM(E101:E109)</f>
        <v>0</v>
      </c>
      <c r="K109" s="16" t="s">
        <v>36</v>
      </c>
      <c r="M109" s="18"/>
      <c r="N109" s="18">
        <f t="shared" ref="N109:AC109" si="69">IF($E109&gt;0,AVERAGEIF($J80:$J99,"=x",N80:N99),"" )</f>
        <v>3.6666666666666665</v>
      </c>
      <c r="O109" s="18">
        <f t="shared" si="69"/>
        <v>4</v>
      </c>
      <c r="P109" s="18">
        <f t="shared" si="69"/>
        <v>3.6666666666666665</v>
      </c>
      <c r="Q109" s="18">
        <f t="shared" si="69"/>
        <v>3.3333333333333335</v>
      </c>
      <c r="R109" s="18">
        <f t="shared" si="69"/>
        <v>3.6666666666666665</v>
      </c>
      <c r="S109" s="18">
        <f t="shared" si="69"/>
        <v>4</v>
      </c>
      <c r="T109" s="18">
        <f t="shared" si="69"/>
        <v>3.6666666666666665</v>
      </c>
      <c r="U109" s="18">
        <f t="shared" si="69"/>
        <v>4</v>
      </c>
      <c r="V109" s="18">
        <f t="shared" si="69"/>
        <v>3.3333333333333335</v>
      </c>
      <c r="W109" s="18">
        <f t="shared" si="69"/>
        <v>3.6666666666666665</v>
      </c>
      <c r="X109" s="18">
        <f t="shared" si="69"/>
        <v>3.6666666666666665</v>
      </c>
      <c r="Y109" s="18">
        <f t="shared" si="69"/>
        <v>3.6666666666666665</v>
      </c>
      <c r="Z109" s="18">
        <f t="shared" si="69"/>
        <v>3.3333333333333335</v>
      </c>
      <c r="AA109" s="18">
        <f t="shared" si="69"/>
        <v>3.3333333333333335</v>
      </c>
      <c r="AB109" s="18">
        <f t="shared" si="69"/>
        <v>3.6666666666666665</v>
      </c>
      <c r="AC109" s="18">
        <f t="shared" si="69"/>
        <v>4</v>
      </c>
      <c r="AD109" s="18"/>
    </row>
    <row r="110" spans="1:51">
      <c r="C110" s="17"/>
      <c r="D110" s="12"/>
      <c r="E110" s="4">
        <f>SUM(E101:E109)</f>
        <v>19</v>
      </c>
      <c r="K110" s="16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I110" t="s">
        <v>44</v>
      </c>
    </row>
    <row r="111" spans="1:51">
      <c r="C111" s="17"/>
      <c r="D111" s="12"/>
      <c r="K111" s="16" t="s">
        <v>37</v>
      </c>
      <c r="L111" s="18">
        <f>COUNTIF(L80:L99,"n")</f>
        <v>0</v>
      </c>
      <c r="M111" s="24" t="s">
        <v>83</v>
      </c>
      <c r="N111" s="5">
        <f t="shared" ref="N111" si="70">SUM(N80:N99)</f>
        <v>64</v>
      </c>
      <c r="O111" s="5">
        <f t="shared" ref="O111:AC111" si="71">SUM(O80:O99)</f>
        <v>66</v>
      </c>
      <c r="P111" s="5">
        <f t="shared" si="71"/>
        <v>59</v>
      </c>
      <c r="Q111" s="5">
        <f t="shared" si="71"/>
        <v>62</v>
      </c>
      <c r="R111" s="5">
        <f t="shared" si="71"/>
        <v>65</v>
      </c>
      <c r="S111" s="5">
        <f t="shared" si="71"/>
        <v>68</v>
      </c>
      <c r="T111" s="5">
        <f t="shared" si="71"/>
        <v>71</v>
      </c>
      <c r="U111" s="5">
        <f t="shared" si="71"/>
        <v>67</v>
      </c>
      <c r="V111" s="5">
        <f t="shared" si="71"/>
        <v>65</v>
      </c>
      <c r="W111" s="5">
        <f t="shared" si="71"/>
        <v>73</v>
      </c>
      <c r="X111" s="5">
        <f t="shared" si="71"/>
        <v>66</v>
      </c>
      <c r="Y111" s="5">
        <f t="shared" si="71"/>
        <v>72</v>
      </c>
      <c r="Z111" s="5">
        <f t="shared" si="71"/>
        <v>66</v>
      </c>
      <c r="AA111" s="5">
        <f t="shared" si="71"/>
        <v>70</v>
      </c>
      <c r="AB111" s="5">
        <f t="shared" si="71"/>
        <v>67</v>
      </c>
      <c r="AC111" s="5">
        <f t="shared" si="71"/>
        <v>72</v>
      </c>
      <c r="AD111" s="18">
        <f>COUNTIF(AD80:AD99,"n")</f>
        <v>0</v>
      </c>
      <c r="AE111" s="24" t="s">
        <v>83</v>
      </c>
      <c r="AF111">
        <f>SUM(N111:AC111)</f>
        <v>1073</v>
      </c>
      <c r="AI111" s="5">
        <f>N100-(N111/N122)</f>
        <v>0</v>
      </c>
      <c r="AJ111" s="5">
        <f>O100-(O111/O122)</f>
        <v>0</v>
      </c>
      <c r="AK111" s="5">
        <f t="shared" ref="AK111:AW111" si="72">P100-(P111/P122)</f>
        <v>0</v>
      </c>
      <c r="AL111" s="5">
        <f t="shared" si="72"/>
        <v>0</v>
      </c>
      <c r="AM111" s="5">
        <f t="shared" si="72"/>
        <v>0</v>
      </c>
      <c r="AN111" s="5">
        <f t="shared" si="72"/>
        <v>0</v>
      </c>
      <c r="AO111" s="5">
        <f t="shared" si="72"/>
        <v>0</v>
      </c>
      <c r="AP111" s="5">
        <f t="shared" si="72"/>
        <v>0</v>
      </c>
      <c r="AQ111" s="5">
        <f t="shared" si="72"/>
        <v>0</v>
      </c>
      <c r="AR111" s="5">
        <f t="shared" si="72"/>
        <v>0</v>
      </c>
      <c r="AS111" s="5">
        <f t="shared" si="72"/>
        <v>0</v>
      </c>
      <c r="AT111" s="5">
        <f t="shared" si="72"/>
        <v>0</v>
      </c>
      <c r="AU111" s="5">
        <f t="shared" si="72"/>
        <v>0</v>
      </c>
      <c r="AV111" s="5">
        <f t="shared" si="72"/>
        <v>0</v>
      </c>
      <c r="AW111" s="5">
        <f t="shared" si="72"/>
        <v>0</v>
      </c>
      <c r="AX111" s="5">
        <f>AC100-(AC111/AC122)</f>
        <v>0</v>
      </c>
      <c r="AY111" s="5"/>
    </row>
    <row r="112" spans="1:51">
      <c r="C112" s="17"/>
      <c r="D112" s="12"/>
      <c r="K112" s="19" t="s">
        <v>62</v>
      </c>
      <c r="L112" s="18">
        <f>COUNTIFS(L$80:L$99,"n",B$80:B$99,"x")</f>
        <v>0</v>
      </c>
      <c r="M112" s="24" t="s">
        <v>83</v>
      </c>
      <c r="N112" s="5">
        <f t="shared" ref="N112" si="73">SUMIF($B80:$B99,"=x",N80:N99)</f>
        <v>29</v>
      </c>
      <c r="O112" s="5">
        <f t="shared" ref="O112:AC112" si="74">SUMIF($B80:$B99,"=x",O80:O99)</f>
        <v>29</v>
      </c>
      <c r="P112" s="5">
        <f t="shared" si="74"/>
        <v>27</v>
      </c>
      <c r="Q112" s="5">
        <f t="shared" si="74"/>
        <v>27</v>
      </c>
      <c r="R112" s="5">
        <f t="shared" si="74"/>
        <v>28</v>
      </c>
      <c r="S112" s="5">
        <f t="shared" si="74"/>
        <v>31</v>
      </c>
      <c r="T112" s="5">
        <f t="shared" si="74"/>
        <v>31</v>
      </c>
      <c r="U112" s="5">
        <f t="shared" si="74"/>
        <v>30</v>
      </c>
      <c r="V112" s="5">
        <f t="shared" si="74"/>
        <v>28</v>
      </c>
      <c r="W112" s="5">
        <f t="shared" si="74"/>
        <v>31</v>
      </c>
      <c r="X112" s="5">
        <f t="shared" si="74"/>
        <v>30</v>
      </c>
      <c r="Y112" s="5">
        <f t="shared" si="74"/>
        <v>31</v>
      </c>
      <c r="Z112" s="5">
        <f t="shared" si="74"/>
        <v>29</v>
      </c>
      <c r="AA112" s="5">
        <f t="shared" si="74"/>
        <v>32</v>
      </c>
      <c r="AB112" s="5">
        <f t="shared" si="74"/>
        <v>30</v>
      </c>
      <c r="AC112" s="5">
        <f t="shared" si="74"/>
        <v>31</v>
      </c>
      <c r="AD112" s="18">
        <f>COUNTIFS($AD$80:$AD$99,"n",B$80:B$99,"x")</f>
        <v>0</v>
      </c>
      <c r="AE112" s="24" t="s">
        <v>83</v>
      </c>
      <c r="AF112">
        <f>SUM(N112:AC120)</f>
        <v>1073</v>
      </c>
      <c r="AI112" s="5">
        <f>IF(N123&gt;0,N101-(N112/N123),"nill")</f>
        <v>0</v>
      </c>
      <c r="AJ112" s="5">
        <f t="shared" ref="AJ112:AX112" si="75">N101-(N112/N123)</f>
        <v>0</v>
      </c>
      <c r="AK112" s="5">
        <f t="shared" si="75"/>
        <v>0</v>
      </c>
      <c r="AL112" s="5">
        <f t="shared" si="75"/>
        <v>0</v>
      </c>
      <c r="AM112" s="5">
        <f t="shared" si="75"/>
        <v>0</v>
      </c>
      <c r="AN112" s="5">
        <f t="shared" si="75"/>
        <v>0</v>
      </c>
      <c r="AO112" s="5">
        <f t="shared" si="75"/>
        <v>0</v>
      </c>
      <c r="AP112" s="5">
        <f t="shared" si="75"/>
        <v>0</v>
      </c>
      <c r="AQ112" s="5">
        <f t="shared" si="75"/>
        <v>0</v>
      </c>
      <c r="AR112" s="5">
        <f t="shared" si="75"/>
        <v>0</v>
      </c>
      <c r="AS112" s="5">
        <f t="shared" si="75"/>
        <v>0</v>
      </c>
      <c r="AT112" s="5">
        <f t="shared" si="75"/>
        <v>0</v>
      </c>
      <c r="AU112" s="5">
        <f t="shared" si="75"/>
        <v>0</v>
      </c>
      <c r="AV112" s="5">
        <f t="shared" si="75"/>
        <v>0</v>
      </c>
      <c r="AW112" s="5">
        <f t="shared" si="75"/>
        <v>0</v>
      </c>
      <c r="AX112" s="5">
        <f t="shared" si="75"/>
        <v>0</v>
      </c>
    </row>
    <row r="113" spans="3:51">
      <c r="C113" s="17"/>
      <c r="D113" s="12"/>
      <c r="K113" s="16" t="s">
        <v>63</v>
      </c>
      <c r="L113" s="18">
        <f>COUNTIFS(L$80:L$99,"n",C$80:C$99,"x")</f>
        <v>0</v>
      </c>
      <c r="M113" s="24" t="s">
        <v>83</v>
      </c>
      <c r="N113" s="5">
        <f t="shared" ref="N113" si="76">SUMIF($C80:$C99,"=x",N80:N99)</f>
        <v>0</v>
      </c>
      <c r="O113" s="5">
        <f t="shared" ref="O113:AC113" si="77">SUMIF($C80:$C99,"=x",O80:O99)</f>
        <v>0</v>
      </c>
      <c r="P113" s="5">
        <f t="shared" si="77"/>
        <v>0</v>
      </c>
      <c r="Q113" s="5">
        <f t="shared" si="77"/>
        <v>0</v>
      </c>
      <c r="R113" s="5">
        <f t="shared" si="77"/>
        <v>0</v>
      </c>
      <c r="S113" s="5">
        <f t="shared" si="77"/>
        <v>0</v>
      </c>
      <c r="T113" s="5">
        <f t="shared" si="77"/>
        <v>0</v>
      </c>
      <c r="U113" s="5">
        <f t="shared" si="77"/>
        <v>0</v>
      </c>
      <c r="V113" s="5">
        <f t="shared" si="77"/>
        <v>0</v>
      </c>
      <c r="W113" s="5">
        <f t="shared" si="77"/>
        <v>0</v>
      </c>
      <c r="X113" s="5">
        <f t="shared" si="77"/>
        <v>0</v>
      </c>
      <c r="Y113" s="5">
        <f t="shared" si="77"/>
        <v>0</v>
      </c>
      <c r="Z113" s="5">
        <f t="shared" si="77"/>
        <v>0</v>
      </c>
      <c r="AA113" s="5">
        <f t="shared" si="77"/>
        <v>0</v>
      </c>
      <c r="AB113" s="5">
        <f t="shared" si="77"/>
        <v>0</v>
      </c>
      <c r="AC113" s="5">
        <f t="shared" si="77"/>
        <v>0</v>
      </c>
      <c r="AD113" s="18">
        <f>COUNTIFS($AD$80:$AD$99,"n",C$80:C$99,"x")</f>
        <v>0</v>
      </c>
      <c r="AE113" s="24" t="s">
        <v>83</v>
      </c>
      <c r="AI113" s="5" t="str">
        <f>IF(N124&gt;0,N102-(N113/N124),"nill")</f>
        <v>nill</v>
      </c>
      <c r="AJ113" s="5" t="str">
        <f t="shared" ref="AJ113:AY113" si="78">IF(N113&gt;0,N102-(N113/N124),"nill")</f>
        <v>nill</v>
      </c>
      <c r="AK113" s="5" t="str">
        <f t="shared" si="78"/>
        <v>nill</v>
      </c>
      <c r="AL113" s="5" t="str">
        <f t="shared" si="78"/>
        <v>nill</v>
      </c>
      <c r="AM113" s="5" t="str">
        <f t="shared" si="78"/>
        <v>nill</v>
      </c>
      <c r="AN113" s="5" t="str">
        <f t="shared" si="78"/>
        <v>nill</v>
      </c>
      <c r="AO113" s="5" t="str">
        <f t="shared" si="78"/>
        <v>nill</v>
      </c>
      <c r="AP113" s="5" t="str">
        <f t="shared" si="78"/>
        <v>nill</v>
      </c>
      <c r="AQ113" s="5" t="str">
        <f t="shared" si="78"/>
        <v>nill</v>
      </c>
      <c r="AR113" s="5" t="str">
        <f t="shared" si="78"/>
        <v>nill</v>
      </c>
      <c r="AS113" s="5" t="str">
        <f t="shared" si="78"/>
        <v>nill</v>
      </c>
      <c r="AT113" s="5" t="str">
        <f t="shared" si="78"/>
        <v>nill</v>
      </c>
      <c r="AU113" s="5" t="str">
        <f t="shared" si="78"/>
        <v>nill</v>
      </c>
      <c r="AV113" s="5" t="str">
        <f t="shared" si="78"/>
        <v>nill</v>
      </c>
      <c r="AW113" s="5" t="str">
        <f t="shared" si="78"/>
        <v>nill</v>
      </c>
      <c r="AX113" s="5" t="str">
        <f t="shared" si="78"/>
        <v>nill</v>
      </c>
      <c r="AY113" s="5" t="str">
        <f t="shared" si="78"/>
        <v>nill</v>
      </c>
    </row>
    <row r="114" spans="3:51">
      <c r="C114" s="17"/>
      <c r="D114" s="12"/>
      <c r="K114" s="19" t="s">
        <v>64</v>
      </c>
      <c r="L114" s="18">
        <f>COUNTIFS(L$80:L$99,"n",D$80:D$99,"x")</f>
        <v>0</v>
      </c>
      <c r="M114" s="24" t="s">
        <v>83</v>
      </c>
      <c r="N114" s="5">
        <f t="shared" ref="N114" si="79">SUMIF($D80:$D99,"=x",N80:N99)</f>
        <v>0</v>
      </c>
      <c r="O114" s="5">
        <f t="shared" ref="O114:AC114" si="80">SUMIF($D80:$D99,"=x",O80:O99)</f>
        <v>0</v>
      </c>
      <c r="P114" s="5">
        <f t="shared" si="80"/>
        <v>0</v>
      </c>
      <c r="Q114" s="5">
        <f t="shared" si="80"/>
        <v>0</v>
      </c>
      <c r="R114" s="5">
        <f t="shared" si="80"/>
        <v>0</v>
      </c>
      <c r="S114" s="5">
        <f t="shared" si="80"/>
        <v>0</v>
      </c>
      <c r="T114" s="5">
        <f t="shared" si="80"/>
        <v>0</v>
      </c>
      <c r="U114" s="5">
        <f t="shared" si="80"/>
        <v>0</v>
      </c>
      <c r="V114" s="5">
        <f t="shared" si="80"/>
        <v>0</v>
      </c>
      <c r="W114" s="5">
        <f t="shared" si="80"/>
        <v>0</v>
      </c>
      <c r="X114" s="5">
        <f t="shared" si="80"/>
        <v>0</v>
      </c>
      <c r="Y114" s="5">
        <f t="shared" si="80"/>
        <v>0</v>
      </c>
      <c r="Z114" s="5">
        <f t="shared" si="80"/>
        <v>0</v>
      </c>
      <c r="AA114" s="5">
        <f t="shared" si="80"/>
        <v>0</v>
      </c>
      <c r="AB114" s="5">
        <f t="shared" si="80"/>
        <v>0</v>
      </c>
      <c r="AC114" s="5">
        <f t="shared" si="80"/>
        <v>0</v>
      </c>
      <c r="AD114" s="18">
        <f>COUNTIFS($AD$80:$AD$99,"n",D$80:D$99,"x")</f>
        <v>0</v>
      </c>
      <c r="AE114" s="24" t="s">
        <v>83</v>
      </c>
      <c r="AI114" s="5" t="str">
        <f>IF(N125&gt;0,N103-(N114/N125),"nill")</f>
        <v>nill</v>
      </c>
      <c r="AJ114" s="5" t="str">
        <f t="shared" ref="AJ114:AX114" si="81">IF(O125&gt;0,O103-(O114/O125),"nill")</f>
        <v>nill</v>
      </c>
      <c r="AK114" s="5" t="str">
        <f t="shared" si="81"/>
        <v>nill</v>
      </c>
      <c r="AL114" s="5" t="str">
        <f t="shared" si="81"/>
        <v>nill</v>
      </c>
      <c r="AM114" s="5" t="str">
        <f t="shared" si="81"/>
        <v>nill</v>
      </c>
      <c r="AN114" s="5" t="str">
        <f t="shared" si="81"/>
        <v>nill</v>
      </c>
      <c r="AO114" s="5" t="str">
        <f t="shared" si="81"/>
        <v>nill</v>
      </c>
      <c r="AP114" s="5" t="str">
        <f t="shared" si="81"/>
        <v>nill</v>
      </c>
      <c r="AQ114" s="5" t="str">
        <f t="shared" si="81"/>
        <v>nill</v>
      </c>
      <c r="AR114" s="5" t="str">
        <f t="shared" si="81"/>
        <v>nill</v>
      </c>
      <c r="AS114" s="5" t="str">
        <f t="shared" si="81"/>
        <v>nill</v>
      </c>
      <c r="AT114" s="5" t="str">
        <f t="shared" si="81"/>
        <v>nill</v>
      </c>
      <c r="AU114" s="5" t="str">
        <f t="shared" si="81"/>
        <v>nill</v>
      </c>
      <c r="AV114" s="5" t="str">
        <f>IF(AA125&gt;0,AA103-(AA114/AA125),"nill")</f>
        <v>nill</v>
      </c>
      <c r="AW114" s="5" t="str">
        <f t="shared" si="81"/>
        <v>nill</v>
      </c>
      <c r="AX114" s="5" t="str">
        <f t="shared" si="81"/>
        <v>nill</v>
      </c>
      <c r="AY114" s="5" t="str">
        <f>IF(AC125&gt;0,AC103-(AC114/AC125),"nill")</f>
        <v>nill</v>
      </c>
    </row>
    <row r="115" spans="3:51">
      <c r="C115" s="17"/>
      <c r="D115" s="12"/>
      <c r="K115" s="19" t="s">
        <v>40</v>
      </c>
      <c r="L115" s="18">
        <f>COUNTIFS(L$80:L$99,"n",E$80:E$99,"x")</f>
        <v>0</v>
      </c>
      <c r="M115" s="24" t="s">
        <v>83</v>
      </c>
      <c r="N115" s="5">
        <f t="shared" ref="N115" si="82">SUMIF($E80:$E99,"=x",N80:N99)</f>
        <v>0</v>
      </c>
      <c r="O115" s="5">
        <f t="shared" ref="O115:AC115" si="83">SUMIF($E80:$E99,"=x",O80:O99)</f>
        <v>0</v>
      </c>
      <c r="P115" s="5">
        <f t="shared" si="83"/>
        <v>0</v>
      </c>
      <c r="Q115" s="5">
        <f t="shared" si="83"/>
        <v>0</v>
      </c>
      <c r="R115" s="5">
        <f t="shared" si="83"/>
        <v>0</v>
      </c>
      <c r="S115" s="5">
        <f t="shared" si="83"/>
        <v>0</v>
      </c>
      <c r="T115" s="5">
        <f t="shared" si="83"/>
        <v>0</v>
      </c>
      <c r="U115" s="5">
        <f t="shared" si="83"/>
        <v>0</v>
      </c>
      <c r="V115" s="5">
        <f t="shared" si="83"/>
        <v>0</v>
      </c>
      <c r="W115" s="5">
        <f t="shared" si="83"/>
        <v>0</v>
      </c>
      <c r="X115" s="5">
        <f t="shared" si="83"/>
        <v>0</v>
      </c>
      <c r="Y115" s="5">
        <f t="shared" si="83"/>
        <v>0</v>
      </c>
      <c r="Z115" s="5">
        <f t="shared" si="83"/>
        <v>0</v>
      </c>
      <c r="AA115" s="5">
        <f t="shared" si="83"/>
        <v>0</v>
      </c>
      <c r="AB115" s="5">
        <f t="shared" si="83"/>
        <v>0</v>
      </c>
      <c r="AC115" s="5">
        <f t="shared" si="83"/>
        <v>0</v>
      </c>
      <c r="AD115" s="18">
        <f>COUNTIFS($AD$80:$AD$99,"n",E$80:E$99,"x")</f>
        <v>0</v>
      </c>
      <c r="AE115" s="24" t="s">
        <v>83</v>
      </c>
      <c r="AI115" s="5" t="str">
        <f>IF(N126&gt;0,N104-(N115/N126),"nill")</f>
        <v>nill</v>
      </c>
      <c r="AJ115" s="5" t="str">
        <f t="shared" ref="AJ115:AX116" si="84">IF(N115&gt;0,N104-(N115/N126),"nill")</f>
        <v>nill</v>
      </c>
      <c r="AK115" s="5" t="str">
        <f t="shared" si="84"/>
        <v>nill</v>
      </c>
      <c r="AL115" s="5" t="str">
        <f t="shared" si="84"/>
        <v>nill</v>
      </c>
      <c r="AM115" s="5" t="str">
        <f t="shared" si="84"/>
        <v>nill</v>
      </c>
      <c r="AN115" s="5" t="str">
        <f t="shared" si="84"/>
        <v>nill</v>
      </c>
      <c r="AO115" s="5" t="str">
        <f t="shared" si="84"/>
        <v>nill</v>
      </c>
      <c r="AP115" s="5" t="str">
        <f t="shared" si="84"/>
        <v>nill</v>
      </c>
      <c r="AQ115" s="5" t="str">
        <f t="shared" si="84"/>
        <v>nill</v>
      </c>
      <c r="AR115" s="5" t="str">
        <f t="shared" si="84"/>
        <v>nill</v>
      </c>
      <c r="AS115" s="5" t="str">
        <f t="shared" si="84"/>
        <v>nill</v>
      </c>
      <c r="AT115" s="5" t="str">
        <f t="shared" si="84"/>
        <v>nill</v>
      </c>
      <c r="AU115" s="5" t="str">
        <f t="shared" si="84"/>
        <v>nill</v>
      </c>
      <c r="AV115" s="5" t="str">
        <f t="shared" si="84"/>
        <v>nill</v>
      </c>
      <c r="AW115" s="5" t="str">
        <f t="shared" si="84"/>
        <v>nill</v>
      </c>
      <c r="AX115" s="5" t="str">
        <f t="shared" si="84"/>
        <v>nill</v>
      </c>
      <c r="AY115" s="5" t="str">
        <f>IF(AC126&gt;0,AC104-(AC115/AC126),"nill")</f>
        <v>nill</v>
      </c>
    </row>
    <row r="116" spans="3:51">
      <c r="C116" s="17"/>
      <c r="D116" s="12"/>
      <c r="K116" s="19" t="s">
        <v>65</v>
      </c>
      <c r="L116" s="18">
        <f>COUNTIFS(L$80:L$99,"n",F$80:F$99,"x")</f>
        <v>0</v>
      </c>
      <c r="M116" s="24" t="s">
        <v>83</v>
      </c>
      <c r="N116" s="5">
        <f t="shared" ref="N116" si="85">SUMIF($F80:$F99,"=x",N80:N99)</f>
        <v>0</v>
      </c>
      <c r="O116" s="5">
        <f t="shared" ref="O116:AC116" si="86">SUMIF($F80:$F99,"=x",O80:O99)</f>
        <v>0</v>
      </c>
      <c r="P116" s="5">
        <f t="shared" si="86"/>
        <v>0</v>
      </c>
      <c r="Q116" s="5">
        <f t="shared" si="86"/>
        <v>0</v>
      </c>
      <c r="R116" s="5">
        <f t="shared" si="86"/>
        <v>0</v>
      </c>
      <c r="S116" s="5">
        <f t="shared" si="86"/>
        <v>0</v>
      </c>
      <c r="T116" s="5">
        <f t="shared" si="86"/>
        <v>0</v>
      </c>
      <c r="U116" s="5">
        <f t="shared" si="86"/>
        <v>0</v>
      </c>
      <c r="V116" s="5">
        <f t="shared" si="86"/>
        <v>0</v>
      </c>
      <c r="W116" s="5">
        <f t="shared" si="86"/>
        <v>0</v>
      </c>
      <c r="X116" s="5">
        <f t="shared" si="86"/>
        <v>0</v>
      </c>
      <c r="Y116" s="5">
        <f t="shared" si="86"/>
        <v>0</v>
      </c>
      <c r="Z116" s="5">
        <f t="shared" si="86"/>
        <v>0</v>
      </c>
      <c r="AA116" s="5">
        <f t="shared" si="86"/>
        <v>0</v>
      </c>
      <c r="AB116" s="5">
        <f t="shared" si="86"/>
        <v>0</v>
      </c>
      <c r="AC116" s="5">
        <f t="shared" si="86"/>
        <v>0</v>
      </c>
      <c r="AD116" s="18">
        <f>COUNTIFS($AD$80:$AD$99,"n",F$80:F$99,"x")</f>
        <v>0</v>
      </c>
      <c r="AE116" s="24" t="s">
        <v>83</v>
      </c>
      <c r="AI116" s="5" t="str">
        <f t="shared" ref="AI116:AI120" si="87">IF(N127&gt;0,N105-(N116/N127),"nill")</f>
        <v>nill</v>
      </c>
      <c r="AJ116" s="5" t="str">
        <f t="shared" si="84"/>
        <v>nill</v>
      </c>
      <c r="AK116" s="5" t="str">
        <f t="shared" si="84"/>
        <v>nill</v>
      </c>
      <c r="AL116" s="5" t="str">
        <f t="shared" si="84"/>
        <v>nill</v>
      </c>
      <c r="AM116" s="5" t="str">
        <f t="shared" si="84"/>
        <v>nill</v>
      </c>
      <c r="AN116" s="5" t="str">
        <f t="shared" si="84"/>
        <v>nill</v>
      </c>
      <c r="AO116" s="5" t="str">
        <f t="shared" si="84"/>
        <v>nill</v>
      </c>
      <c r="AP116" s="5" t="str">
        <f t="shared" si="84"/>
        <v>nill</v>
      </c>
      <c r="AQ116" s="5" t="str">
        <f t="shared" si="84"/>
        <v>nill</v>
      </c>
      <c r="AR116" s="5" t="str">
        <f t="shared" si="84"/>
        <v>nill</v>
      </c>
      <c r="AS116" s="5" t="str">
        <f t="shared" si="84"/>
        <v>nill</v>
      </c>
      <c r="AT116" s="5" t="str">
        <f t="shared" si="84"/>
        <v>nill</v>
      </c>
      <c r="AU116" s="5" t="str">
        <f t="shared" si="84"/>
        <v>nill</v>
      </c>
      <c r="AV116" s="5" t="str">
        <f t="shared" si="84"/>
        <v>nill</v>
      </c>
      <c r="AW116" s="5" t="str">
        <f t="shared" si="84"/>
        <v>nill</v>
      </c>
      <c r="AX116" s="5" t="str">
        <f t="shared" si="84"/>
        <v>nill</v>
      </c>
      <c r="AY116" s="5" t="str">
        <f>IF(AC116&gt;0,AC105-(AC116/AC127),"nill")</f>
        <v>nill</v>
      </c>
    </row>
    <row r="117" spans="3:51">
      <c r="C117" s="17"/>
      <c r="D117" s="12"/>
      <c r="K117" s="16" t="s">
        <v>66</v>
      </c>
      <c r="L117" s="18">
        <f>COUNTIFS(L$80:L$99,"n",G$80:G$99,"x")</f>
        <v>0</v>
      </c>
      <c r="M117" s="24" t="s">
        <v>83</v>
      </c>
      <c r="N117" s="5">
        <f t="shared" ref="N117" si="88">SUMIF($G80:$G99,"=x",N80:N99)</f>
        <v>0</v>
      </c>
      <c r="O117" s="5">
        <f t="shared" ref="O117:AC117" si="89">SUMIF($G80:$G99,"=x",O80:O99)</f>
        <v>0</v>
      </c>
      <c r="P117" s="5">
        <f t="shared" si="89"/>
        <v>0</v>
      </c>
      <c r="Q117" s="5">
        <f t="shared" si="89"/>
        <v>0</v>
      </c>
      <c r="R117" s="5">
        <f t="shared" si="89"/>
        <v>0</v>
      </c>
      <c r="S117" s="5">
        <f t="shared" si="89"/>
        <v>0</v>
      </c>
      <c r="T117" s="5">
        <f t="shared" si="89"/>
        <v>0</v>
      </c>
      <c r="U117" s="5">
        <f t="shared" si="89"/>
        <v>0</v>
      </c>
      <c r="V117" s="5">
        <f t="shared" si="89"/>
        <v>0</v>
      </c>
      <c r="W117" s="5">
        <f t="shared" si="89"/>
        <v>0</v>
      </c>
      <c r="X117" s="5">
        <f t="shared" si="89"/>
        <v>0</v>
      </c>
      <c r="Y117" s="5">
        <f t="shared" si="89"/>
        <v>0</v>
      </c>
      <c r="Z117" s="5">
        <f t="shared" si="89"/>
        <v>0</v>
      </c>
      <c r="AA117" s="5">
        <f t="shared" si="89"/>
        <v>0</v>
      </c>
      <c r="AB117" s="5">
        <f t="shared" si="89"/>
        <v>0</v>
      </c>
      <c r="AC117" s="5">
        <f t="shared" si="89"/>
        <v>0</v>
      </c>
      <c r="AD117" s="18">
        <f>COUNTIFS($AD$80:$AD$99,"n",G$80:G$99,"x")</f>
        <v>0</v>
      </c>
      <c r="AE117" s="24" t="s">
        <v>83</v>
      </c>
      <c r="AI117" s="5" t="str">
        <f>IF(N128&gt;0,N106-(N117/N128),"nill")</f>
        <v>nill</v>
      </c>
      <c r="AJ117" s="5" t="str">
        <f>IF(O128&gt;0,O106-(O117/O128),"nill")</f>
        <v>nill</v>
      </c>
      <c r="AK117" s="5" t="str">
        <f>IF(P128&gt;0,P106-(P117/P128),"nill")</f>
        <v>nill</v>
      </c>
      <c r="AL117" s="5" t="str">
        <f t="shared" ref="AL117:AV117" si="90">IF(Q128&gt;0,Q106-(Q117/Q128),"nill")</f>
        <v>nill</v>
      </c>
      <c r="AM117" s="5" t="str">
        <f>IF(R128&gt;0,R106-(R117/R128),"nill")</f>
        <v>nill</v>
      </c>
      <c r="AN117" s="5" t="str">
        <f t="shared" si="90"/>
        <v>nill</v>
      </c>
      <c r="AO117" s="5" t="str">
        <f t="shared" si="90"/>
        <v>nill</v>
      </c>
      <c r="AP117" s="5" t="str">
        <f t="shared" si="90"/>
        <v>nill</v>
      </c>
      <c r="AQ117" s="5" t="str">
        <f t="shared" si="90"/>
        <v>nill</v>
      </c>
      <c r="AR117" s="5" t="str">
        <f t="shared" si="90"/>
        <v>nill</v>
      </c>
      <c r="AS117" s="5" t="str">
        <f t="shared" si="90"/>
        <v>nill</v>
      </c>
      <c r="AT117" s="5" t="str">
        <f t="shared" si="90"/>
        <v>nill</v>
      </c>
      <c r="AU117" s="5" t="str">
        <f t="shared" si="90"/>
        <v>nill</v>
      </c>
      <c r="AV117" s="5" t="str">
        <f t="shared" si="90"/>
        <v>nill</v>
      </c>
      <c r="AW117" s="5" t="str">
        <f>IF(AB128&gt;0,AB106-(AB117/AB128),"nill")</f>
        <v>nill</v>
      </c>
      <c r="AX117" s="5" t="str">
        <f t="shared" ref="AX117" si="91">IF(AC128&gt;0,AC106-(AC117/AC128),"nill")</f>
        <v>nill</v>
      </c>
      <c r="AY117" s="5" t="str">
        <f>IF(AD128&gt;0,AD106-(AD117/AD128),"nill")</f>
        <v>nill</v>
      </c>
    </row>
    <row r="118" spans="3:51">
      <c r="C118" s="17"/>
      <c r="D118" s="12"/>
      <c r="K118" s="16" t="s">
        <v>67</v>
      </c>
      <c r="L118" s="18">
        <f>COUNTIFS(L$80:L$99,"n",H$80:H$99,"x")</f>
        <v>0</v>
      </c>
      <c r="M118" s="24" t="s">
        <v>83</v>
      </c>
      <c r="N118" s="5">
        <f t="shared" ref="N118" si="92">SUMIF($H80:$H99,"=x",N80:N99)</f>
        <v>10</v>
      </c>
      <c r="O118" s="5">
        <f t="shared" ref="O118:AC118" si="93">SUMIF($H80:$H99,"=x",O80:O99)</f>
        <v>10</v>
      </c>
      <c r="P118" s="5">
        <f t="shared" si="93"/>
        <v>10</v>
      </c>
      <c r="Q118" s="5">
        <f t="shared" si="93"/>
        <v>10</v>
      </c>
      <c r="R118" s="5">
        <f t="shared" si="93"/>
        <v>10</v>
      </c>
      <c r="S118" s="5">
        <f t="shared" si="93"/>
        <v>9</v>
      </c>
      <c r="T118" s="5">
        <f t="shared" si="93"/>
        <v>12</v>
      </c>
      <c r="U118" s="5">
        <f t="shared" si="93"/>
        <v>10</v>
      </c>
      <c r="V118" s="5">
        <f t="shared" si="93"/>
        <v>12</v>
      </c>
      <c r="W118" s="5">
        <f t="shared" si="93"/>
        <v>13</v>
      </c>
      <c r="X118" s="5">
        <f t="shared" si="93"/>
        <v>10</v>
      </c>
      <c r="Y118" s="5">
        <f t="shared" si="93"/>
        <v>13</v>
      </c>
      <c r="Z118" s="5">
        <f t="shared" si="93"/>
        <v>11</v>
      </c>
      <c r="AA118" s="5">
        <f t="shared" si="93"/>
        <v>11</v>
      </c>
      <c r="AB118" s="5">
        <f t="shared" si="93"/>
        <v>10</v>
      </c>
      <c r="AC118" s="5">
        <f t="shared" si="93"/>
        <v>11</v>
      </c>
      <c r="AD118" s="18">
        <f>COUNTIFS($AD$80:$AD$99,"n",H$80:H$99,"x")</f>
        <v>0</v>
      </c>
      <c r="AE118" s="24" t="s">
        <v>83</v>
      </c>
      <c r="AI118" s="5">
        <f t="shared" si="87"/>
        <v>0</v>
      </c>
      <c r="AJ118" s="5">
        <f t="shared" ref="AJ118:AY120" si="94">IF(N118&gt;0,N107-(N118/N129),"nill")</f>
        <v>0</v>
      </c>
      <c r="AK118" s="5">
        <f t="shared" si="94"/>
        <v>0</v>
      </c>
      <c r="AL118" s="5">
        <f t="shared" si="94"/>
        <v>0</v>
      </c>
      <c r="AM118" s="5">
        <f t="shared" si="94"/>
        <v>0</v>
      </c>
      <c r="AN118" s="5">
        <f t="shared" si="94"/>
        <v>0</v>
      </c>
      <c r="AO118" s="5">
        <f t="shared" si="94"/>
        <v>0</v>
      </c>
      <c r="AP118" s="5">
        <f t="shared" si="94"/>
        <v>0</v>
      </c>
      <c r="AQ118" s="5">
        <f t="shared" si="94"/>
        <v>0</v>
      </c>
      <c r="AR118" s="5">
        <f t="shared" si="94"/>
        <v>0</v>
      </c>
      <c r="AS118" s="5">
        <f t="shared" si="94"/>
        <v>0</v>
      </c>
      <c r="AT118" s="5">
        <f t="shared" si="94"/>
        <v>0</v>
      </c>
      <c r="AU118" s="5">
        <f t="shared" si="94"/>
        <v>0</v>
      </c>
      <c r="AV118" s="5">
        <f t="shared" si="94"/>
        <v>0</v>
      </c>
      <c r="AW118" s="5">
        <f t="shared" si="94"/>
        <v>0</v>
      </c>
      <c r="AX118" s="5">
        <f t="shared" si="94"/>
        <v>0</v>
      </c>
      <c r="AY118" s="5">
        <f t="shared" si="94"/>
        <v>0</v>
      </c>
    </row>
    <row r="119" spans="3:51">
      <c r="C119" s="17"/>
      <c r="D119" s="12"/>
      <c r="K119" s="16" t="s">
        <v>38</v>
      </c>
      <c r="L119" s="18">
        <f>COUNTIFS(L$80:L$99,"n",I$80:I$99,"x")</f>
        <v>0</v>
      </c>
      <c r="M119" s="24" t="s">
        <v>83</v>
      </c>
      <c r="N119" s="5">
        <f>SUMIF($I80:$I99,"=x",N80:N99)</f>
        <v>14</v>
      </c>
      <c r="O119" s="5">
        <f t="shared" ref="O119:AC119" si="95">SUMIF($I80:$I99,"=x",O80:O99)</f>
        <v>15</v>
      </c>
      <c r="P119" s="5">
        <f t="shared" si="95"/>
        <v>11</v>
      </c>
      <c r="Q119" s="5">
        <f t="shared" si="95"/>
        <v>15</v>
      </c>
      <c r="R119" s="5">
        <f t="shared" si="95"/>
        <v>16</v>
      </c>
      <c r="S119" s="5">
        <f t="shared" si="95"/>
        <v>16</v>
      </c>
      <c r="T119" s="5">
        <f t="shared" si="95"/>
        <v>17</v>
      </c>
      <c r="U119" s="5">
        <f t="shared" si="95"/>
        <v>15</v>
      </c>
      <c r="V119" s="5">
        <f t="shared" si="95"/>
        <v>15</v>
      </c>
      <c r="W119" s="5">
        <f t="shared" si="95"/>
        <v>18</v>
      </c>
      <c r="X119" s="5">
        <f t="shared" si="95"/>
        <v>15</v>
      </c>
      <c r="Y119" s="5">
        <f t="shared" si="95"/>
        <v>17</v>
      </c>
      <c r="Z119" s="5">
        <f t="shared" si="95"/>
        <v>16</v>
      </c>
      <c r="AA119" s="5">
        <f t="shared" si="95"/>
        <v>17</v>
      </c>
      <c r="AB119" s="5">
        <f t="shared" si="95"/>
        <v>16</v>
      </c>
      <c r="AC119" s="5">
        <f t="shared" si="95"/>
        <v>18</v>
      </c>
      <c r="AD119" s="18">
        <f>COUNTIFS($AD$80:$AD$99,"n",I$80:I$99,"x")</f>
        <v>0</v>
      </c>
      <c r="AE119" s="24" t="s">
        <v>83</v>
      </c>
      <c r="AI119" s="5">
        <f t="shared" si="87"/>
        <v>0</v>
      </c>
      <c r="AJ119" s="5">
        <f t="shared" si="94"/>
        <v>0</v>
      </c>
      <c r="AK119" s="5">
        <f t="shared" si="94"/>
        <v>0</v>
      </c>
      <c r="AL119" s="5">
        <f t="shared" si="94"/>
        <v>0</v>
      </c>
      <c r="AM119" s="5">
        <f t="shared" si="94"/>
        <v>0</v>
      </c>
      <c r="AN119" s="5">
        <f t="shared" si="94"/>
        <v>0</v>
      </c>
      <c r="AO119" s="5">
        <f t="shared" si="94"/>
        <v>0</v>
      </c>
      <c r="AP119" s="5">
        <f t="shared" si="94"/>
        <v>0</v>
      </c>
      <c r="AQ119" s="5">
        <f t="shared" si="94"/>
        <v>0</v>
      </c>
      <c r="AR119" s="5">
        <f t="shared" si="94"/>
        <v>0</v>
      </c>
      <c r="AS119" s="5">
        <f t="shared" si="94"/>
        <v>0</v>
      </c>
      <c r="AT119" s="5">
        <f t="shared" si="94"/>
        <v>0</v>
      </c>
      <c r="AU119" s="5">
        <f t="shared" si="94"/>
        <v>0</v>
      </c>
      <c r="AV119" s="5">
        <f t="shared" si="94"/>
        <v>1.8333333333333335</v>
      </c>
      <c r="AW119" s="5">
        <f t="shared" si="94"/>
        <v>0.5</v>
      </c>
      <c r="AX119" s="5">
        <f t="shared" si="94"/>
        <v>0</v>
      </c>
      <c r="AY119" s="5">
        <f t="shared" si="94"/>
        <v>0</v>
      </c>
    </row>
    <row r="120" spans="3:51">
      <c r="C120" s="16"/>
      <c r="D120" s="12"/>
      <c r="K120" s="16" t="s">
        <v>39</v>
      </c>
      <c r="L120" s="18">
        <f>COUNTIFS(L$80:L$99,"n",J$80:J$99,"x")</f>
        <v>0</v>
      </c>
      <c r="M120" s="24" t="s">
        <v>83</v>
      </c>
      <c r="N120" s="5">
        <f t="shared" ref="N120" si="96">SUMIF($J80:$J99,"=x",N80:N99)</f>
        <v>11</v>
      </c>
      <c r="O120" s="5">
        <f t="shared" ref="O120:AC120" si="97">SUMIF($J80:$J99,"=x",O80:O99)</f>
        <v>12</v>
      </c>
      <c r="P120" s="5">
        <f t="shared" si="97"/>
        <v>11</v>
      </c>
      <c r="Q120" s="5">
        <f t="shared" si="97"/>
        <v>10</v>
      </c>
      <c r="R120" s="5">
        <f t="shared" si="97"/>
        <v>11</v>
      </c>
      <c r="S120" s="5">
        <f t="shared" si="97"/>
        <v>12</v>
      </c>
      <c r="T120" s="5">
        <f t="shared" si="97"/>
        <v>11</v>
      </c>
      <c r="U120" s="5">
        <f t="shared" si="97"/>
        <v>12</v>
      </c>
      <c r="V120" s="5">
        <f t="shared" si="97"/>
        <v>10</v>
      </c>
      <c r="W120" s="5">
        <f t="shared" si="97"/>
        <v>11</v>
      </c>
      <c r="X120" s="5">
        <f t="shared" si="97"/>
        <v>11</v>
      </c>
      <c r="Y120" s="5">
        <f t="shared" si="97"/>
        <v>11</v>
      </c>
      <c r="Z120" s="5">
        <f t="shared" si="97"/>
        <v>10</v>
      </c>
      <c r="AA120" s="5">
        <f t="shared" si="97"/>
        <v>10</v>
      </c>
      <c r="AB120" s="5">
        <f t="shared" si="97"/>
        <v>11</v>
      </c>
      <c r="AC120" s="5">
        <f t="shared" si="97"/>
        <v>12</v>
      </c>
      <c r="AD120" s="18">
        <f>COUNTIFS($AD$80:$AD$99,"n",J$80:J$99,"x")</f>
        <v>0</v>
      </c>
      <c r="AE120" s="24" t="s">
        <v>83</v>
      </c>
      <c r="AI120" s="5">
        <f t="shared" si="87"/>
        <v>0</v>
      </c>
      <c r="AJ120" s="5">
        <f t="shared" si="94"/>
        <v>0</v>
      </c>
      <c r="AK120" s="5">
        <f t="shared" si="94"/>
        <v>0</v>
      </c>
      <c r="AL120" s="5">
        <f t="shared" si="94"/>
        <v>0</v>
      </c>
      <c r="AM120" s="5">
        <f t="shared" si="94"/>
        <v>0</v>
      </c>
      <c r="AN120" s="5">
        <f t="shared" si="94"/>
        <v>0</v>
      </c>
      <c r="AO120" s="5">
        <f t="shared" si="94"/>
        <v>0</v>
      </c>
      <c r="AP120" s="5">
        <f t="shared" si="94"/>
        <v>0</v>
      </c>
      <c r="AQ120" s="5">
        <f t="shared" si="94"/>
        <v>0</v>
      </c>
      <c r="AR120" s="5">
        <f t="shared" si="94"/>
        <v>0</v>
      </c>
      <c r="AS120" s="5">
        <f t="shared" si="94"/>
        <v>0</v>
      </c>
      <c r="AT120" s="5">
        <f t="shared" si="94"/>
        <v>0</v>
      </c>
      <c r="AU120" s="5">
        <f t="shared" si="94"/>
        <v>0</v>
      </c>
      <c r="AV120" s="5">
        <f t="shared" si="94"/>
        <v>0</v>
      </c>
      <c r="AW120" s="5">
        <f t="shared" si="94"/>
        <v>0</v>
      </c>
      <c r="AX120" s="5">
        <f t="shared" si="94"/>
        <v>0</v>
      </c>
      <c r="AY120" s="5">
        <f t="shared" si="94"/>
        <v>0</v>
      </c>
    </row>
    <row r="121" spans="3:51">
      <c r="D121" s="12"/>
      <c r="K121" s="16"/>
      <c r="L121" s="5"/>
      <c r="M121" s="5"/>
      <c r="N121" s="5">
        <f>SUM(N112:N120)</f>
        <v>64</v>
      </c>
      <c r="O121" s="5">
        <f t="shared" ref="O121:AC121" si="98">SUM(O112:O120)</f>
        <v>66</v>
      </c>
      <c r="P121" s="5">
        <f t="shared" si="98"/>
        <v>59</v>
      </c>
      <c r="Q121" s="5">
        <f t="shared" si="98"/>
        <v>62</v>
      </c>
      <c r="R121" s="5">
        <f t="shared" si="98"/>
        <v>65</v>
      </c>
      <c r="S121" s="5">
        <f t="shared" si="98"/>
        <v>68</v>
      </c>
      <c r="T121" s="5">
        <f t="shared" si="98"/>
        <v>71</v>
      </c>
      <c r="U121" s="5">
        <f t="shared" si="98"/>
        <v>67</v>
      </c>
      <c r="V121" s="5">
        <f t="shared" si="98"/>
        <v>65</v>
      </c>
      <c r="W121" s="5">
        <f t="shared" si="98"/>
        <v>73</v>
      </c>
      <c r="X121" s="5">
        <f t="shared" si="98"/>
        <v>66</v>
      </c>
      <c r="Y121" s="5">
        <f t="shared" si="98"/>
        <v>72</v>
      </c>
      <c r="Z121" s="5">
        <f t="shared" si="98"/>
        <v>66</v>
      </c>
      <c r="AA121" s="5">
        <f t="shared" si="98"/>
        <v>70</v>
      </c>
      <c r="AB121" s="5">
        <f t="shared" si="98"/>
        <v>67</v>
      </c>
      <c r="AC121" s="5">
        <f t="shared" si="98"/>
        <v>72</v>
      </c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</row>
    <row r="122" spans="3:51">
      <c r="C122" s="16"/>
      <c r="D122" s="12"/>
      <c r="K122" s="16" t="s">
        <v>72</v>
      </c>
      <c r="L122" s="18">
        <f>COUNTIF(L80:L99,"y")</f>
        <v>18</v>
      </c>
      <c r="M122" s="24" t="s">
        <v>82</v>
      </c>
      <c r="N122" s="5">
        <f t="shared" ref="N122:AC122" si="99">COUNT(N80:N99)</f>
        <v>19</v>
      </c>
      <c r="O122" s="5">
        <f t="shared" si="99"/>
        <v>19</v>
      </c>
      <c r="P122" s="5">
        <f t="shared" si="99"/>
        <v>18</v>
      </c>
      <c r="Q122" s="5">
        <f t="shared" si="99"/>
        <v>19</v>
      </c>
      <c r="R122" s="5">
        <f t="shared" si="99"/>
        <v>19</v>
      </c>
      <c r="S122" s="5">
        <f t="shared" si="99"/>
        <v>19</v>
      </c>
      <c r="T122" s="5">
        <f t="shared" si="99"/>
        <v>19</v>
      </c>
      <c r="U122" s="5">
        <f t="shared" si="99"/>
        <v>19</v>
      </c>
      <c r="V122" s="5">
        <f t="shared" si="99"/>
        <v>19</v>
      </c>
      <c r="W122" s="5">
        <f t="shared" si="99"/>
        <v>19</v>
      </c>
      <c r="X122" s="5">
        <f t="shared" si="99"/>
        <v>18</v>
      </c>
      <c r="Y122" s="5">
        <f t="shared" si="99"/>
        <v>19</v>
      </c>
      <c r="Z122" s="5">
        <f t="shared" si="99"/>
        <v>19</v>
      </c>
      <c r="AA122" s="5">
        <f t="shared" si="99"/>
        <v>19</v>
      </c>
      <c r="AB122" s="5">
        <f t="shared" si="99"/>
        <v>19</v>
      </c>
      <c r="AC122" s="5">
        <f t="shared" si="99"/>
        <v>19</v>
      </c>
      <c r="AD122" s="18">
        <f>COUNTIF(AD80:AD99,"y")</f>
        <v>18</v>
      </c>
      <c r="AE122" s="24" t="s">
        <v>82</v>
      </c>
      <c r="AF122" s="5">
        <f>SUM(N122:AC122)</f>
        <v>302</v>
      </c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</row>
    <row r="123" spans="3:51">
      <c r="D123" s="12"/>
      <c r="K123" s="19" t="s">
        <v>73</v>
      </c>
      <c r="L123" s="18">
        <f>COUNTIFS(L$80:L$99,"y",B$80:B$99,"x")</f>
        <v>7</v>
      </c>
      <c r="M123" s="24" t="s">
        <v>82</v>
      </c>
      <c r="N123" s="5">
        <f t="shared" ref="N123:AC123" si="100">COUNTIFS($B80:$B99,"=x",N80:N99,"&gt;0")</f>
        <v>7</v>
      </c>
      <c r="O123" s="5">
        <f t="shared" si="100"/>
        <v>7</v>
      </c>
      <c r="P123" s="5">
        <f t="shared" si="100"/>
        <v>7</v>
      </c>
      <c r="Q123" s="5">
        <f t="shared" si="100"/>
        <v>7</v>
      </c>
      <c r="R123" s="5">
        <f t="shared" si="100"/>
        <v>7</v>
      </c>
      <c r="S123" s="5">
        <f t="shared" si="100"/>
        <v>7</v>
      </c>
      <c r="T123" s="5">
        <f t="shared" si="100"/>
        <v>7</v>
      </c>
      <c r="U123" s="5">
        <f t="shared" si="100"/>
        <v>7</v>
      </c>
      <c r="V123" s="5">
        <f t="shared" si="100"/>
        <v>7</v>
      </c>
      <c r="W123" s="5">
        <f t="shared" si="100"/>
        <v>7</v>
      </c>
      <c r="X123" s="5">
        <f t="shared" si="100"/>
        <v>7</v>
      </c>
      <c r="Y123" s="5">
        <f t="shared" si="100"/>
        <v>7</v>
      </c>
      <c r="Z123" s="5">
        <f t="shared" si="100"/>
        <v>7</v>
      </c>
      <c r="AA123" s="5">
        <f t="shared" si="100"/>
        <v>7</v>
      </c>
      <c r="AB123" s="5">
        <f t="shared" si="100"/>
        <v>7</v>
      </c>
      <c r="AC123" s="5">
        <f t="shared" si="100"/>
        <v>7</v>
      </c>
      <c r="AD123" s="18">
        <f>COUNTIFS($AD$80:$AD$99,"y",B$80:B$99,"x")</f>
        <v>7</v>
      </c>
      <c r="AE123" s="24" t="s">
        <v>82</v>
      </c>
      <c r="AF123" s="5">
        <f>SUM(N123:AC131)</f>
        <v>302</v>
      </c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</row>
    <row r="124" spans="3:51">
      <c r="D124" s="12"/>
      <c r="K124" s="16" t="s">
        <v>74</v>
      </c>
      <c r="L124" s="18">
        <f>COUNTIFS(L$80:L$99,"y",C$80:C$99,"x")</f>
        <v>0</v>
      </c>
      <c r="M124" s="24" t="s">
        <v>82</v>
      </c>
      <c r="N124" s="5">
        <f t="shared" ref="N124:AC124" si="101">COUNTIFS($C80:$C99,"=x",N80:N99,"&gt;0")</f>
        <v>0</v>
      </c>
      <c r="O124" s="5">
        <f t="shared" si="101"/>
        <v>0</v>
      </c>
      <c r="P124" s="5">
        <f t="shared" si="101"/>
        <v>0</v>
      </c>
      <c r="Q124" s="5">
        <f t="shared" si="101"/>
        <v>0</v>
      </c>
      <c r="R124" s="5">
        <f t="shared" si="101"/>
        <v>0</v>
      </c>
      <c r="S124" s="5">
        <f t="shared" si="101"/>
        <v>0</v>
      </c>
      <c r="T124" s="5">
        <f t="shared" si="101"/>
        <v>0</v>
      </c>
      <c r="U124" s="5">
        <f t="shared" si="101"/>
        <v>0</v>
      </c>
      <c r="V124" s="5">
        <f t="shared" si="101"/>
        <v>0</v>
      </c>
      <c r="W124" s="5">
        <f t="shared" si="101"/>
        <v>0</v>
      </c>
      <c r="X124" s="5">
        <f t="shared" si="101"/>
        <v>0</v>
      </c>
      <c r="Y124" s="5">
        <f t="shared" si="101"/>
        <v>0</v>
      </c>
      <c r="Z124" s="5">
        <f t="shared" si="101"/>
        <v>0</v>
      </c>
      <c r="AA124" s="5">
        <f t="shared" si="101"/>
        <v>0</v>
      </c>
      <c r="AB124" s="5">
        <f t="shared" si="101"/>
        <v>0</v>
      </c>
      <c r="AC124" s="5">
        <f t="shared" si="101"/>
        <v>0</v>
      </c>
      <c r="AD124" s="18">
        <f>COUNTIFS($AD$80:$AD$99,"y",C$80:C$99,"x")</f>
        <v>0</v>
      </c>
      <c r="AE124" s="24" t="s">
        <v>82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</row>
    <row r="125" spans="3:51">
      <c r="D125" s="12"/>
      <c r="K125" s="19" t="s">
        <v>75</v>
      </c>
      <c r="L125" s="18">
        <f>COUNTIFS(L$80:L$99,"y",D$80:D$99,"x")</f>
        <v>0</v>
      </c>
      <c r="M125" s="24" t="s">
        <v>82</v>
      </c>
      <c r="N125" s="5">
        <f t="shared" ref="N125:AC125" si="102">COUNTIFS($D80:$D99,"=x",N80:N99,"&gt;0")</f>
        <v>0</v>
      </c>
      <c r="O125" s="5">
        <f t="shared" si="102"/>
        <v>0</v>
      </c>
      <c r="P125" s="5">
        <f t="shared" si="102"/>
        <v>0</v>
      </c>
      <c r="Q125" s="5">
        <f t="shared" si="102"/>
        <v>0</v>
      </c>
      <c r="R125" s="5">
        <f t="shared" si="102"/>
        <v>0</v>
      </c>
      <c r="S125" s="5">
        <f t="shared" si="102"/>
        <v>0</v>
      </c>
      <c r="T125" s="5">
        <f t="shared" si="102"/>
        <v>0</v>
      </c>
      <c r="U125" s="5">
        <f t="shared" si="102"/>
        <v>0</v>
      </c>
      <c r="V125" s="5">
        <f t="shared" si="102"/>
        <v>0</v>
      </c>
      <c r="W125" s="5">
        <f t="shared" si="102"/>
        <v>0</v>
      </c>
      <c r="X125" s="5">
        <f t="shared" si="102"/>
        <v>0</v>
      </c>
      <c r="Y125" s="5">
        <f t="shared" si="102"/>
        <v>0</v>
      </c>
      <c r="Z125" s="5">
        <f t="shared" si="102"/>
        <v>0</v>
      </c>
      <c r="AA125" s="5">
        <f t="shared" si="102"/>
        <v>0</v>
      </c>
      <c r="AB125" s="5">
        <f t="shared" si="102"/>
        <v>0</v>
      </c>
      <c r="AC125" s="5">
        <f t="shared" si="102"/>
        <v>0</v>
      </c>
      <c r="AD125" s="18">
        <f>COUNTIFS($AD$80:$AD$99,"y",D$80:D$99,"x")</f>
        <v>0</v>
      </c>
      <c r="AE125" s="24" t="s">
        <v>82</v>
      </c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</row>
    <row r="126" spans="3:51">
      <c r="C126" s="16"/>
      <c r="D126" s="12"/>
      <c r="K126" s="19" t="s">
        <v>76</v>
      </c>
      <c r="L126" s="18">
        <f>COUNTIFS(L$80:L$99,"y",E$80:E$99,"x")</f>
        <v>0</v>
      </c>
      <c r="M126" s="24" t="s">
        <v>82</v>
      </c>
      <c r="N126" s="5">
        <f t="shared" ref="N126:AC126" si="103">COUNTIFS($E80:$E99,"=x",N80:N99,"&gt;0")</f>
        <v>0</v>
      </c>
      <c r="O126" s="5">
        <f t="shared" si="103"/>
        <v>0</v>
      </c>
      <c r="P126" s="5">
        <f t="shared" si="103"/>
        <v>0</v>
      </c>
      <c r="Q126" s="5">
        <f t="shared" si="103"/>
        <v>0</v>
      </c>
      <c r="R126" s="5">
        <f t="shared" si="103"/>
        <v>0</v>
      </c>
      <c r="S126" s="5">
        <f t="shared" si="103"/>
        <v>0</v>
      </c>
      <c r="T126" s="5">
        <f t="shared" si="103"/>
        <v>0</v>
      </c>
      <c r="U126" s="5">
        <f t="shared" si="103"/>
        <v>0</v>
      </c>
      <c r="V126" s="5">
        <f t="shared" si="103"/>
        <v>0</v>
      </c>
      <c r="W126" s="5">
        <f t="shared" si="103"/>
        <v>0</v>
      </c>
      <c r="X126" s="5">
        <f t="shared" si="103"/>
        <v>0</v>
      </c>
      <c r="Y126" s="5">
        <f t="shared" si="103"/>
        <v>0</v>
      </c>
      <c r="Z126" s="5">
        <f t="shared" si="103"/>
        <v>0</v>
      </c>
      <c r="AA126" s="5">
        <f t="shared" si="103"/>
        <v>0</v>
      </c>
      <c r="AB126" s="5">
        <f t="shared" si="103"/>
        <v>0</v>
      </c>
      <c r="AC126" s="5">
        <f t="shared" si="103"/>
        <v>0</v>
      </c>
      <c r="AD126" s="18">
        <f>COUNTIFS($AD$80:$AD$99,"y",E$80:E$99,"x")</f>
        <v>0</v>
      </c>
      <c r="AE126" s="24" t="s">
        <v>82</v>
      </c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</row>
    <row r="127" spans="3:51">
      <c r="D127" s="12"/>
      <c r="K127" s="19" t="s">
        <v>77</v>
      </c>
      <c r="L127" s="18">
        <f>COUNTIFS(L$80:L$99,"y",F$80:F$99,"x")</f>
        <v>0</v>
      </c>
      <c r="M127" s="24" t="s">
        <v>82</v>
      </c>
      <c r="N127" s="5">
        <f t="shared" ref="N127:AC127" si="104">COUNTIFS($F80:$F99,"=x",N80:N99,"&gt;0")</f>
        <v>0</v>
      </c>
      <c r="O127" s="5">
        <f t="shared" si="104"/>
        <v>0</v>
      </c>
      <c r="P127" s="5">
        <f t="shared" si="104"/>
        <v>0</v>
      </c>
      <c r="Q127" s="5">
        <f t="shared" si="104"/>
        <v>0</v>
      </c>
      <c r="R127" s="5">
        <f t="shared" si="104"/>
        <v>0</v>
      </c>
      <c r="S127" s="5">
        <f t="shared" si="104"/>
        <v>0</v>
      </c>
      <c r="T127" s="5">
        <f t="shared" si="104"/>
        <v>0</v>
      </c>
      <c r="U127" s="5">
        <f t="shared" si="104"/>
        <v>0</v>
      </c>
      <c r="V127" s="5">
        <f t="shared" si="104"/>
        <v>0</v>
      </c>
      <c r="W127" s="5">
        <f t="shared" si="104"/>
        <v>0</v>
      </c>
      <c r="X127" s="5">
        <f t="shared" si="104"/>
        <v>0</v>
      </c>
      <c r="Y127" s="5">
        <f t="shared" si="104"/>
        <v>0</v>
      </c>
      <c r="Z127" s="5">
        <f t="shared" si="104"/>
        <v>0</v>
      </c>
      <c r="AA127" s="5">
        <f t="shared" si="104"/>
        <v>0</v>
      </c>
      <c r="AB127" s="5">
        <f t="shared" si="104"/>
        <v>0</v>
      </c>
      <c r="AC127" s="5">
        <f t="shared" si="104"/>
        <v>0</v>
      </c>
      <c r="AD127" s="18">
        <f>COUNTIFS($AD$80:$AD$99,"y",F$80:F$99,"x")</f>
        <v>0</v>
      </c>
      <c r="AE127" s="24" t="s">
        <v>82</v>
      </c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</row>
    <row r="128" spans="3:51">
      <c r="D128" s="12"/>
      <c r="K128" s="16" t="s">
        <v>78</v>
      </c>
      <c r="L128" s="18">
        <f>COUNTIFS(L$80:L$99,"y",G$80:G$99,"x")</f>
        <v>0</v>
      </c>
      <c r="M128" s="24" t="s">
        <v>82</v>
      </c>
      <c r="N128" s="5">
        <f t="shared" ref="N128:AC128" si="105">COUNTIFS($G80:$G99,"=x",N80:N99,"&gt;0")</f>
        <v>0</v>
      </c>
      <c r="O128" s="5">
        <f t="shared" si="105"/>
        <v>0</v>
      </c>
      <c r="P128" s="5">
        <f t="shared" si="105"/>
        <v>0</v>
      </c>
      <c r="Q128" s="5">
        <f t="shared" si="105"/>
        <v>0</v>
      </c>
      <c r="R128" s="5">
        <f t="shared" si="105"/>
        <v>0</v>
      </c>
      <c r="S128" s="5">
        <f t="shared" si="105"/>
        <v>0</v>
      </c>
      <c r="T128" s="5">
        <f t="shared" si="105"/>
        <v>0</v>
      </c>
      <c r="U128" s="5">
        <f t="shared" si="105"/>
        <v>0</v>
      </c>
      <c r="V128" s="5">
        <f t="shared" si="105"/>
        <v>0</v>
      </c>
      <c r="W128" s="5">
        <f t="shared" si="105"/>
        <v>0</v>
      </c>
      <c r="X128" s="5">
        <f t="shared" si="105"/>
        <v>0</v>
      </c>
      <c r="Y128" s="5">
        <f t="shared" si="105"/>
        <v>0</v>
      </c>
      <c r="Z128" s="5">
        <f t="shared" si="105"/>
        <v>0</v>
      </c>
      <c r="AA128" s="5">
        <f t="shared" si="105"/>
        <v>0</v>
      </c>
      <c r="AB128" s="5">
        <f t="shared" si="105"/>
        <v>0</v>
      </c>
      <c r="AC128" s="5">
        <f t="shared" si="105"/>
        <v>0</v>
      </c>
      <c r="AD128" s="18">
        <f>COUNTIFS($AD$80:$AD$99,"y",G$80:G$99,"x")</f>
        <v>0</v>
      </c>
      <c r="AE128" s="24" t="s">
        <v>82</v>
      </c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</row>
    <row r="129" spans="3:45">
      <c r="D129" s="12"/>
      <c r="K129" s="16" t="s">
        <v>79</v>
      </c>
      <c r="L129" s="18">
        <f>COUNTIFS(L$80:L$99,"y",H$80:H$99,"x")</f>
        <v>3</v>
      </c>
      <c r="M129" s="24" t="s">
        <v>82</v>
      </c>
      <c r="N129" s="5">
        <f t="shared" ref="N129:AC129" si="106">COUNTIFS($H80:$H99,"=x",N80:N99,"&gt;0")</f>
        <v>3</v>
      </c>
      <c r="O129" s="5">
        <f t="shared" si="106"/>
        <v>3</v>
      </c>
      <c r="P129" s="5">
        <f t="shared" si="106"/>
        <v>3</v>
      </c>
      <c r="Q129" s="5">
        <f t="shared" si="106"/>
        <v>3</v>
      </c>
      <c r="R129" s="5">
        <f t="shared" si="106"/>
        <v>3</v>
      </c>
      <c r="S129" s="5">
        <f t="shared" si="106"/>
        <v>3</v>
      </c>
      <c r="T129" s="5">
        <f t="shared" si="106"/>
        <v>3</v>
      </c>
      <c r="U129" s="5">
        <f t="shared" si="106"/>
        <v>3</v>
      </c>
      <c r="V129" s="5">
        <f t="shared" si="106"/>
        <v>3</v>
      </c>
      <c r="W129" s="5">
        <f t="shared" si="106"/>
        <v>3</v>
      </c>
      <c r="X129" s="5">
        <f t="shared" si="106"/>
        <v>3</v>
      </c>
      <c r="Y129" s="5">
        <f t="shared" si="106"/>
        <v>3</v>
      </c>
      <c r="Z129" s="5">
        <f t="shared" si="106"/>
        <v>3</v>
      </c>
      <c r="AA129" s="5">
        <f t="shared" si="106"/>
        <v>3</v>
      </c>
      <c r="AB129" s="5">
        <f t="shared" si="106"/>
        <v>3</v>
      </c>
      <c r="AC129" s="5">
        <f t="shared" si="106"/>
        <v>3</v>
      </c>
      <c r="AD129" s="18">
        <f>COUNTIFS($AD$80:$AD$99,"y",H$80:H$99,"x")</f>
        <v>3</v>
      </c>
      <c r="AE129" s="24" t="s">
        <v>82</v>
      </c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</row>
    <row r="130" spans="3:45">
      <c r="C130" s="17"/>
      <c r="D130" s="12"/>
      <c r="K130" s="16" t="s">
        <v>80</v>
      </c>
      <c r="L130" s="18">
        <f>COUNTIFS(L$80:L$99,"y",I$80:I$99,"x")</f>
        <v>6</v>
      </c>
      <c r="M130" s="24" t="s">
        <v>82</v>
      </c>
      <c r="N130" s="5">
        <f t="shared" ref="N130:AC130" si="107">COUNTIFS($I80:$I99,"=x",N80:N99,"&gt;0")</f>
        <v>6</v>
      </c>
      <c r="O130" s="5">
        <f t="shared" si="107"/>
        <v>6</v>
      </c>
      <c r="P130" s="5">
        <f t="shared" si="107"/>
        <v>5</v>
      </c>
      <c r="Q130" s="5">
        <f t="shared" si="107"/>
        <v>6</v>
      </c>
      <c r="R130" s="5">
        <f t="shared" si="107"/>
        <v>6</v>
      </c>
      <c r="S130" s="5">
        <f t="shared" si="107"/>
        <v>6</v>
      </c>
      <c r="T130" s="5">
        <f t="shared" si="107"/>
        <v>6</v>
      </c>
      <c r="U130" s="5">
        <f t="shared" si="107"/>
        <v>6</v>
      </c>
      <c r="V130" s="5">
        <f t="shared" si="107"/>
        <v>6</v>
      </c>
      <c r="W130" s="5">
        <f t="shared" si="107"/>
        <v>6</v>
      </c>
      <c r="X130" s="5">
        <f t="shared" si="107"/>
        <v>5</v>
      </c>
      <c r="Y130" s="5">
        <f t="shared" si="107"/>
        <v>6</v>
      </c>
      <c r="Z130" s="5">
        <f t="shared" si="107"/>
        <v>6</v>
      </c>
      <c r="AA130" s="5">
        <f t="shared" si="107"/>
        <v>6</v>
      </c>
      <c r="AB130" s="5">
        <f t="shared" si="107"/>
        <v>6</v>
      </c>
      <c r="AC130" s="5">
        <f t="shared" si="107"/>
        <v>6</v>
      </c>
      <c r="AD130" s="18">
        <f>COUNTIFS($AD$80:$AD$99,"y",I$80:I$99,"x")</f>
        <v>5</v>
      </c>
      <c r="AE130" s="24" t="s">
        <v>82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</row>
    <row r="131" spans="3:45">
      <c r="C131" s="17"/>
      <c r="D131" s="12"/>
      <c r="K131" s="16" t="s">
        <v>81</v>
      </c>
      <c r="L131" s="18">
        <f>COUNTIFS(L$80:L$99,"y",J$80:J$99,"x")</f>
        <v>2</v>
      </c>
      <c r="M131" s="24" t="s">
        <v>82</v>
      </c>
      <c r="N131" s="5">
        <f t="shared" ref="N131:AC131" si="108">COUNTIFS($J80:$J99,"=x",N80:N99,"&gt;0")</f>
        <v>3</v>
      </c>
      <c r="O131" s="5">
        <f t="shared" si="108"/>
        <v>3</v>
      </c>
      <c r="P131" s="5">
        <f t="shared" si="108"/>
        <v>3</v>
      </c>
      <c r="Q131" s="5">
        <f t="shared" si="108"/>
        <v>3</v>
      </c>
      <c r="R131" s="5">
        <f t="shared" si="108"/>
        <v>3</v>
      </c>
      <c r="S131" s="5">
        <f t="shared" si="108"/>
        <v>3</v>
      </c>
      <c r="T131" s="5">
        <f t="shared" si="108"/>
        <v>3</v>
      </c>
      <c r="U131" s="5">
        <f t="shared" si="108"/>
        <v>3</v>
      </c>
      <c r="V131" s="5">
        <f t="shared" si="108"/>
        <v>3</v>
      </c>
      <c r="W131" s="5">
        <f t="shared" si="108"/>
        <v>3</v>
      </c>
      <c r="X131" s="5">
        <f t="shared" si="108"/>
        <v>3</v>
      </c>
      <c r="Y131" s="5">
        <f t="shared" si="108"/>
        <v>3</v>
      </c>
      <c r="Z131" s="5">
        <f t="shared" si="108"/>
        <v>3</v>
      </c>
      <c r="AA131" s="5">
        <f t="shared" si="108"/>
        <v>3</v>
      </c>
      <c r="AB131" s="5">
        <f t="shared" si="108"/>
        <v>3</v>
      </c>
      <c r="AC131" s="5">
        <f t="shared" si="108"/>
        <v>3</v>
      </c>
      <c r="AD131" s="18">
        <f>COUNTIFS($AD$80:$AD$99,"y",J$80:J$99,"x")</f>
        <v>3</v>
      </c>
      <c r="AE131" s="24" t="s">
        <v>82</v>
      </c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</row>
    <row r="133" spans="3:45" ht="86.4">
      <c r="N133" s="3" t="s">
        <v>0</v>
      </c>
      <c r="O133" s="3" t="s">
        <v>6</v>
      </c>
      <c r="P133" s="3" t="s">
        <v>7</v>
      </c>
      <c r="Q133" s="3" t="s">
        <v>8</v>
      </c>
      <c r="R133" s="3" t="s">
        <v>9</v>
      </c>
      <c r="S133" s="3" t="s">
        <v>1</v>
      </c>
      <c r="T133" s="3" t="s">
        <v>2</v>
      </c>
      <c r="U133" s="3" t="s">
        <v>3</v>
      </c>
      <c r="V133" s="3" t="s">
        <v>4</v>
      </c>
      <c r="W133" s="3" t="s">
        <v>17</v>
      </c>
      <c r="X133" s="3" t="s">
        <v>18</v>
      </c>
      <c r="Y133" s="3" t="s">
        <v>19</v>
      </c>
      <c r="Z133" s="3" t="s">
        <v>20</v>
      </c>
      <c r="AA133" s="3" t="s">
        <v>21</v>
      </c>
      <c r="AB133" s="3" t="s">
        <v>22</v>
      </c>
      <c r="AC133" s="3" t="s">
        <v>23</v>
      </c>
    </row>
    <row r="134" spans="3:45">
      <c r="M134" s="16" t="s">
        <v>32</v>
      </c>
      <c r="N134" s="28">
        <f>IF(N122&gt;0,N111/N122,"")</f>
        <v>3.3684210526315788</v>
      </c>
      <c r="O134" s="28">
        <f t="shared" ref="O134:AC134" si="109">IF(O122&gt;0,O111/O122,"")</f>
        <v>3.4736842105263159</v>
      </c>
      <c r="P134" s="28">
        <f t="shared" si="109"/>
        <v>3.2777777777777777</v>
      </c>
      <c r="Q134" s="28">
        <f t="shared" si="109"/>
        <v>3.263157894736842</v>
      </c>
      <c r="R134" s="28">
        <f t="shared" si="109"/>
        <v>3.4210526315789473</v>
      </c>
      <c r="S134" s="28">
        <f t="shared" si="109"/>
        <v>3.5789473684210527</v>
      </c>
      <c r="T134" s="28">
        <f t="shared" si="109"/>
        <v>3.736842105263158</v>
      </c>
      <c r="U134" s="28">
        <f t="shared" si="109"/>
        <v>3.5263157894736841</v>
      </c>
      <c r="V134" s="28">
        <f t="shared" si="109"/>
        <v>3.4210526315789473</v>
      </c>
      <c r="W134" s="28">
        <f t="shared" si="109"/>
        <v>3.8421052631578947</v>
      </c>
      <c r="X134" s="28">
        <f t="shared" si="109"/>
        <v>3.6666666666666665</v>
      </c>
      <c r="Y134" s="28">
        <f t="shared" si="109"/>
        <v>3.7894736842105261</v>
      </c>
      <c r="Z134" s="28">
        <f t="shared" si="109"/>
        <v>3.4736842105263159</v>
      </c>
      <c r="AA134" s="28">
        <f t="shared" si="109"/>
        <v>3.6842105263157894</v>
      </c>
      <c r="AB134" s="28">
        <f t="shared" si="109"/>
        <v>3.5263157894736841</v>
      </c>
      <c r="AC134" s="28">
        <f t="shared" si="109"/>
        <v>3.7894736842105261</v>
      </c>
    </row>
    <row r="135" spans="3:45">
      <c r="M135" s="16" t="s">
        <v>33</v>
      </c>
      <c r="N135" s="28">
        <f t="shared" ref="N135:AC142" si="110">IF(N123&gt;0,N112/N123,"")</f>
        <v>4.1428571428571432</v>
      </c>
      <c r="O135" s="28">
        <f t="shared" si="110"/>
        <v>4.1428571428571432</v>
      </c>
      <c r="P135" s="28">
        <f t="shared" si="110"/>
        <v>3.8571428571428572</v>
      </c>
      <c r="Q135" s="28">
        <f t="shared" si="110"/>
        <v>3.8571428571428572</v>
      </c>
      <c r="R135" s="28">
        <f t="shared" si="110"/>
        <v>4</v>
      </c>
      <c r="S135" s="28">
        <f t="shared" si="110"/>
        <v>4.4285714285714288</v>
      </c>
      <c r="T135" s="28">
        <f t="shared" si="110"/>
        <v>4.4285714285714288</v>
      </c>
      <c r="U135" s="28">
        <f t="shared" si="110"/>
        <v>4.2857142857142856</v>
      </c>
      <c r="V135" s="28">
        <f t="shared" si="110"/>
        <v>4</v>
      </c>
      <c r="W135" s="28">
        <f t="shared" si="110"/>
        <v>4.4285714285714288</v>
      </c>
      <c r="X135" s="28">
        <f t="shared" si="110"/>
        <v>4.2857142857142856</v>
      </c>
      <c r="Y135" s="28">
        <f t="shared" si="110"/>
        <v>4.4285714285714288</v>
      </c>
      <c r="Z135" s="28">
        <f t="shared" si="110"/>
        <v>4.1428571428571432</v>
      </c>
      <c r="AA135" s="28">
        <f t="shared" si="110"/>
        <v>4.5714285714285712</v>
      </c>
      <c r="AB135" s="28">
        <f t="shared" si="110"/>
        <v>4.2857142857142856</v>
      </c>
      <c r="AC135" s="28">
        <f t="shared" si="110"/>
        <v>4.4285714285714288</v>
      </c>
    </row>
    <row r="136" spans="3:45">
      <c r="M136" s="16" t="s">
        <v>58</v>
      </c>
      <c r="N136" s="28" t="str">
        <f t="shared" si="110"/>
        <v/>
      </c>
      <c r="O136" s="28" t="str">
        <f t="shared" si="110"/>
        <v/>
      </c>
      <c r="P136" s="28" t="str">
        <f t="shared" si="110"/>
        <v/>
      </c>
      <c r="Q136" s="28" t="str">
        <f t="shared" si="110"/>
        <v/>
      </c>
      <c r="R136" s="28" t="str">
        <f t="shared" si="110"/>
        <v/>
      </c>
      <c r="S136" s="28" t="str">
        <f t="shared" si="110"/>
        <v/>
      </c>
      <c r="T136" s="28" t="str">
        <f t="shared" si="110"/>
        <v/>
      </c>
      <c r="U136" s="28" t="str">
        <f t="shared" si="110"/>
        <v/>
      </c>
      <c r="V136" s="28" t="str">
        <f t="shared" si="110"/>
        <v/>
      </c>
      <c r="W136" s="28" t="str">
        <f t="shared" si="110"/>
        <v/>
      </c>
      <c r="X136" s="28" t="str">
        <f t="shared" si="110"/>
        <v/>
      </c>
      <c r="Y136" s="28" t="str">
        <f t="shared" si="110"/>
        <v/>
      </c>
      <c r="Z136" s="28" t="str">
        <f t="shared" si="110"/>
        <v/>
      </c>
      <c r="AA136" s="28" t="str">
        <f t="shared" si="110"/>
        <v/>
      </c>
      <c r="AB136" s="28" t="str">
        <f t="shared" si="110"/>
        <v/>
      </c>
      <c r="AC136" s="28" t="str">
        <f t="shared" si="110"/>
        <v/>
      </c>
    </row>
    <row r="137" spans="3:45">
      <c r="M137" s="19" t="s">
        <v>59</v>
      </c>
      <c r="N137" s="28" t="str">
        <f t="shared" si="110"/>
        <v/>
      </c>
      <c r="O137" s="28" t="str">
        <f t="shared" si="110"/>
        <v/>
      </c>
      <c r="P137" s="28" t="str">
        <f t="shared" si="110"/>
        <v/>
      </c>
      <c r="Q137" s="28" t="str">
        <f t="shared" si="110"/>
        <v/>
      </c>
      <c r="R137" s="28" t="str">
        <f t="shared" si="110"/>
        <v/>
      </c>
      <c r="S137" s="28" t="str">
        <f t="shared" si="110"/>
        <v/>
      </c>
      <c r="T137" s="28" t="str">
        <f t="shared" si="110"/>
        <v/>
      </c>
      <c r="U137" s="28" t="str">
        <f t="shared" si="110"/>
        <v/>
      </c>
      <c r="V137" s="28" t="str">
        <f t="shared" si="110"/>
        <v/>
      </c>
      <c r="W137" s="28" t="str">
        <f t="shared" si="110"/>
        <v/>
      </c>
      <c r="X137" s="28" t="str">
        <f t="shared" si="110"/>
        <v/>
      </c>
      <c r="Y137" s="28" t="str">
        <f t="shared" si="110"/>
        <v/>
      </c>
      <c r="Z137" s="28" t="str">
        <f t="shared" si="110"/>
        <v/>
      </c>
      <c r="AA137" s="28" t="str">
        <f t="shared" si="110"/>
        <v/>
      </c>
      <c r="AB137" s="28" t="str">
        <f t="shared" si="110"/>
        <v/>
      </c>
      <c r="AC137" s="28" t="str">
        <f t="shared" si="110"/>
        <v/>
      </c>
    </row>
    <row r="138" spans="3:45">
      <c r="M138" s="19" t="s">
        <v>42</v>
      </c>
      <c r="N138" s="28" t="str">
        <f t="shared" si="110"/>
        <v/>
      </c>
      <c r="O138" s="28" t="str">
        <f t="shared" si="110"/>
        <v/>
      </c>
      <c r="P138" s="28" t="str">
        <f t="shared" si="110"/>
        <v/>
      </c>
      <c r="Q138" s="28" t="str">
        <f t="shared" si="110"/>
        <v/>
      </c>
      <c r="R138" s="28" t="str">
        <f t="shared" si="110"/>
        <v/>
      </c>
      <c r="S138" s="28" t="str">
        <f t="shared" si="110"/>
        <v/>
      </c>
      <c r="T138" s="28" t="str">
        <f t="shared" si="110"/>
        <v/>
      </c>
      <c r="U138" s="28" t="str">
        <f t="shared" si="110"/>
        <v/>
      </c>
      <c r="V138" s="28" t="str">
        <f t="shared" si="110"/>
        <v/>
      </c>
      <c r="W138" s="28" t="str">
        <f t="shared" si="110"/>
        <v/>
      </c>
      <c r="X138" s="28" t="str">
        <f t="shared" si="110"/>
        <v/>
      </c>
      <c r="Y138" s="28" t="str">
        <f t="shared" si="110"/>
        <v/>
      </c>
      <c r="Z138" s="28" t="str">
        <f t="shared" si="110"/>
        <v/>
      </c>
      <c r="AA138" s="28" t="str">
        <f t="shared" si="110"/>
        <v/>
      </c>
      <c r="AB138" s="28" t="str">
        <f t="shared" si="110"/>
        <v/>
      </c>
      <c r="AC138" s="28" t="str">
        <f t="shared" si="110"/>
        <v/>
      </c>
    </row>
    <row r="139" spans="3:45">
      <c r="M139" s="19" t="s">
        <v>60</v>
      </c>
      <c r="N139" s="28" t="str">
        <f t="shared" si="110"/>
        <v/>
      </c>
      <c r="O139" s="28" t="str">
        <f t="shared" si="110"/>
        <v/>
      </c>
      <c r="P139" s="28" t="str">
        <f t="shared" si="110"/>
        <v/>
      </c>
      <c r="Q139" s="28" t="str">
        <f t="shared" si="110"/>
        <v/>
      </c>
      <c r="R139" s="28" t="str">
        <f t="shared" si="110"/>
        <v/>
      </c>
      <c r="S139" s="28" t="str">
        <f t="shared" si="110"/>
        <v/>
      </c>
      <c r="T139" s="28" t="str">
        <f t="shared" si="110"/>
        <v/>
      </c>
      <c r="U139" s="28" t="str">
        <f t="shared" si="110"/>
        <v/>
      </c>
      <c r="V139" s="28" t="str">
        <f t="shared" si="110"/>
        <v/>
      </c>
      <c r="W139" s="28" t="str">
        <f t="shared" si="110"/>
        <v/>
      </c>
      <c r="X139" s="28" t="str">
        <f t="shared" si="110"/>
        <v/>
      </c>
      <c r="Y139" s="28" t="str">
        <f t="shared" si="110"/>
        <v/>
      </c>
      <c r="Z139" s="28" t="str">
        <f t="shared" si="110"/>
        <v/>
      </c>
      <c r="AA139" s="28" t="str">
        <f t="shared" si="110"/>
        <v/>
      </c>
      <c r="AB139" s="28" t="str">
        <f t="shared" si="110"/>
        <v/>
      </c>
      <c r="AC139" s="28" t="str">
        <f t="shared" si="110"/>
        <v/>
      </c>
    </row>
    <row r="140" spans="3:45">
      <c r="M140" s="19" t="s">
        <v>61</v>
      </c>
      <c r="N140" s="28" t="str">
        <f t="shared" si="110"/>
        <v/>
      </c>
      <c r="O140" s="28" t="str">
        <f t="shared" si="110"/>
        <v/>
      </c>
      <c r="P140" s="28" t="str">
        <f t="shared" si="110"/>
        <v/>
      </c>
      <c r="Q140" s="28" t="str">
        <f t="shared" si="110"/>
        <v/>
      </c>
      <c r="R140" s="28" t="str">
        <f t="shared" si="110"/>
        <v/>
      </c>
      <c r="S140" s="28" t="str">
        <f t="shared" si="110"/>
        <v/>
      </c>
      <c r="T140" s="28" t="str">
        <f t="shared" si="110"/>
        <v/>
      </c>
      <c r="U140" s="28" t="str">
        <f t="shared" si="110"/>
        <v/>
      </c>
      <c r="V140" s="28" t="str">
        <f t="shared" si="110"/>
        <v/>
      </c>
      <c r="W140" s="28" t="str">
        <f t="shared" si="110"/>
        <v/>
      </c>
      <c r="X140" s="28" t="str">
        <f t="shared" si="110"/>
        <v/>
      </c>
      <c r="Y140" s="28" t="str">
        <f t="shared" si="110"/>
        <v/>
      </c>
      <c r="Z140" s="28" t="str">
        <f t="shared" si="110"/>
        <v/>
      </c>
      <c r="AA140" s="28" t="str">
        <f t="shared" si="110"/>
        <v/>
      </c>
      <c r="AB140" s="28" t="str">
        <f t="shared" si="110"/>
        <v/>
      </c>
      <c r="AC140" s="28" t="str">
        <f t="shared" si="110"/>
        <v/>
      </c>
    </row>
    <row r="141" spans="3:45">
      <c r="M141" s="19" t="s">
        <v>51</v>
      </c>
      <c r="N141" s="28">
        <f t="shared" si="110"/>
        <v>3.3333333333333335</v>
      </c>
      <c r="O141" s="28">
        <f t="shared" si="110"/>
        <v>3.3333333333333335</v>
      </c>
      <c r="P141" s="28">
        <f t="shared" si="110"/>
        <v>3.3333333333333335</v>
      </c>
      <c r="Q141" s="28">
        <f t="shared" si="110"/>
        <v>3.3333333333333335</v>
      </c>
      <c r="R141" s="28">
        <f t="shared" si="110"/>
        <v>3.3333333333333335</v>
      </c>
      <c r="S141" s="28">
        <f t="shared" si="110"/>
        <v>3</v>
      </c>
      <c r="T141" s="28">
        <f t="shared" si="110"/>
        <v>4</v>
      </c>
      <c r="U141" s="28">
        <f t="shared" si="110"/>
        <v>3.3333333333333335</v>
      </c>
      <c r="V141" s="28">
        <f t="shared" si="110"/>
        <v>4</v>
      </c>
      <c r="W141" s="28">
        <f t="shared" si="110"/>
        <v>4.333333333333333</v>
      </c>
      <c r="X141" s="28">
        <f t="shared" si="110"/>
        <v>3.3333333333333335</v>
      </c>
      <c r="Y141" s="28">
        <f t="shared" si="110"/>
        <v>4.333333333333333</v>
      </c>
      <c r="Z141" s="28">
        <f t="shared" si="110"/>
        <v>3.6666666666666665</v>
      </c>
      <c r="AA141" s="28">
        <f t="shared" si="110"/>
        <v>3.6666666666666665</v>
      </c>
      <c r="AB141" s="28">
        <f t="shared" si="110"/>
        <v>3.3333333333333335</v>
      </c>
      <c r="AC141" s="28">
        <f t="shared" si="110"/>
        <v>3.6666666666666665</v>
      </c>
    </row>
    <row r="142" spans="3:45">
      <c r="M142" s="16" t="s">
        <v>34</v>
      </c>
      <c r="N142" s="28">
        <f>IF(N130&gt;0,N119/N130,"")</f>
        <v>2.3333333333333335</v>
      </c>
      <c r="O142" s="28">
        <f t="shared" si="110"/>
        <v>2.5</v>
      </c>
      <c r="P142" s="28">
        <f t="shared" si="110"/>
        <v>2.2000000000000002</v>
      </c>
      <c r="Q142" s="28">
        <f t="shared" si="110"/>
        <v>2.5</v>
      </c>
      <c r="R142" s="28">
        <f t="shared" si="110"/>
        <v>2.6666666666666665</v>
      </c>
      <c r="S142" s="28">
        <f t="shared" si="110"/>
        <v>2.6666666666666665</v>
      </c>
      <c r="T142" s="28">
        <f t="shared" si="110"/>
        <v>2.8333333333333335</v>
      </c>
      <c r="U142" s="28">
        <f t="shared" si="110"/>
        <v>2.5</v>
      </c>
      <c r="V142" s="28">
        <f t="shared" si="110"/>
        <v>2.5</v>
      </c>
      <c r="W142" s="28">
        <f t="shared" si="110"/>
        <v>3</v>
      </c>
      <c r="X142" s="28">
        <f t="shared" si="110"/>
        <v>3</v>
      </c>
      <c r="Y142" s="28">
        <f t="shared" si="110"/>
        <v>2.8333333333333335</v>
      </c>
      <c r="Z142" s="28">
        <f t="shared" si="110"/>
        <v>2.6666666666666665</v>
      </c>
      <c r="AA142" s="28">
        <f t="shared" si="110"/>
        <v>2.8333333333333335</v>
      </c>
      <c r="AB142" s="28">
        <f t="shared" si="110"/>
        <v>2.6666666666666665</v>
      </c>
      <c r="AC142" s="28">
        <f t="shared" si="110"/>
        <v>3</v>
      </c>
    </row>
    <row r="143" spans="3:45">
      <c r="M143" s="16" t="s">
        <v>36</v>
      </c>
      <c r="N143" s="28">
        <f t="shared" ref="N143:AC143" si="111">IF(N131&gt;0,N120/N131,"")</f>
        <v>3.6666666666666665</v>
      </c>
      <c r="O143" s="28">
        <f t="shared" si="111"/>
        <v>4</v>
      </c>
      <c r="P143" s="28">
        <f t="shared" si="111"/>
        <v>3.6666666666666665</v>
      </c>
      <c r="Q143" s="28">
        <f t="shared" si="111"/>
        <v>3.3333333333333335</v>
      </c>
      <c r="R143" s="28">
        <f t="shared" si="111"/>
        <v>3.6666666666666665</v>
      </c>
      <c r="S143" s="28">
        <f t="shared" si="111"/>
        <v>4</v>
      </c>
      <c r="T143" s="28">
        <f t="shared" si="111"/>
        <v>3.6666666666666665</v>
      </c>
      <c r="U143" s="28">
        <f t="shared" si="111"/>
        <v>4</v>
      </c>
      <c r="V143" s="28">
        <f t="shared" si="111"/>
        <v>3.3333333333333335</v>
      </c>
      <c r="W143" s="28">
        <f t="shared" si="111"/>
        <v>3.6666666666666665</v>
      </c>
      <c r="X143" s="28">
        <f t="shared" si="111"/>
        <v>3.6666666666666665</v>
      </c>
      <c r="Y143" s="28">
        <f t="shared" si="111"/>
        <v>3.6666666666666665</v>
      </c>
      <c r="Z143" s="28">
        <f t="shared" si="111"/>
        <v>3.3333333333333335</v>
      </c>
      <c r="AA143" s="28">
        <f t="shared" si="111"/>
        <v>3.3333333333333335</v>
      </c>
      <c r="AB143" s="28">
        <f t="shared" si="111"/>
        <v>3.6666666666666665</v>
      </c>
      <c r="AC143" s="28">
        <f t="shared" si="111"/>
        <v>4</v>
      </c>
    </row>
  </sheetData>
  <pageMargins left="0.7" right="0.7" top="0.75" bottom="0.75" header="0.3" footer="0.3"/>
  <pageSetup paperSize="5" scale="27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Y165"/>
  <sheetViews>
    <sheetView topLeftCell="E88" zoomScale="60" zoomScaleNormal="60" workbookViewId="0">
      <pane ySplit="3" topLeftCell="A130" activePane="bottomLeft" state="frozen"/>
      <selection activeCell="A88" sqref="A88"/>
      <selection pane="bottomLeft" activeCell="N130" sqref="N130"/>
    </sheetView>
  </sheetViews>
  <sheetFormatPr defaultRowHeight="14.4"/>
  <cols>
    <col min="2" max="2" width="11.44140625" style="4" customWidth="1"/>
    <col min="3" max="3" width="11" style="4" customWidth="1"/>
    <col min="4" max="4" width="10" style="4" customWidth="1"/>
    <col min="5" max="5" width="10.33203125" style="4" bestFit="1" customWidth="1"/>
    <col min="6" max="6" width="12.6640625" style="4" customWidth="1"/>
    <col min="7" max="7" width="12.109375" style="4" customWidth="1"/>
    <col min="8" max="8" width="10.88671875" style="4" customWidth="1"/>
    <col min="9" max="9" width="10.109375" style="4" customWidth="1"/>
    <col min="10" max="11" width="9.109375" style="4"/>
    <col min="12" max="12" width="8.6640625" style="4" customWidth="1"/>
    <col min="13" max="13" width="11.33203125" style="4" customWidth="1"/>
    <col min="14" max="15" width="10.33203125" style="4" customWidth="1"/>
    <col min="16" max="16" width="8" style="4" customWidth="1"/>
    <col min="17" max="17" width="11.44140625" style="4" customWidth="1"/>
    <col min="18" max="19" width="9.109375" style="4"/>
    <col min="20" max="20" width="10.33203125" style="4" customWidth="1"/>
    <col min="21" max="23" width="9.109375" style="4"/>
    <col min="24" max="24" width="10.88671875" style="4" customWidth="1"/>
    <col min="25" max="25" width="9.109375" style="4"/>
    <col min="26" max="26" width="14.44140625" style="4" customWidth="1"/>
    <col min="27" max="27" width="9.109375" style="4"/>
    <col min="28" max="28" width="14" style="4" customWidth="1"/>
    <col min="29" max="29" width="12.88671875" style="4" customWidth="1"/>
    <col min="30" max="30" width="9.88671875" bestFit="1" customWidth="1"/>
    <col min="31" max="31" width="10.88671875" customWidth="1"/>
    <col min="32" max="32" width="10.33203125" bestFit="1" customWidth="1"/>
  </cols>
  <sheetData>
    <row r="2" spans="1:29" ht="15.6">
      <c r="A2" s="25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29">
      <c r="A4" s="7" t="s">
        <v>24</v>
      </c>
    </row>
    <row r="5" spans="1:29" ht="77.25" customHeight="1">
      <c r="A5" s="2"/>
      <c r="B5" s="3" t="s">
        <v>11</v>
      </c>
      <c r="C5" s="3" t="s">
        <v>46</v>
      </c>
      <c r="D5" s="3" t="s">
        <v>47</v>
      </c>
      <c r="E5" s="3" t="s">
        <v>12</v>
      </c>
      <c r="F5" s="3" t="s">
        <v>217</v>
      </c>
      <c r="G5" s="3" t="s">
        <v>49</v>
      </c>
      <c r="H5" s="3" t="s">
        <v>50</v>
      </c>
      <c r="I5" s="3" t="s">
        <v>13</v>
      </c>
      <c r="J5" s="3" t="s">
        <v>14</v>
      </c>
      <c r="K5" s="3" t="s">
        <v>15</v>
      </c>
      <c r="L5" s="3" t="s">
        <v>5</v>
      </c>
      <c r="M5" s="3" t="s">
        <v>0</v>
      </c>
      <c r="N5" s="3" t="s">
        <v>6</v>
      </c>
      <c r="O5" s="3" t="s">
        <v>7</v>
      </c>
      <c r="P5" s="3" t="s">
        <v>8</v>
      </c>
      <c r="Q5" s="3" t="s">
        <v>9</v>
      </c>
      <c r="R5" s="3" t="s">
        <v>1</v>
      </c>
      <c r="S5" s="3" t="s">
        <v>2</v>
      </c>
      <c r="T5" s="3" t="s">
        <v>3</v>
      </c>
      <c r="U5" s="3" t="s">
        <v>4</v>
      </c>
      <c r="V5" s="3" t="s">
        <v>17</v>
      </c>
      <c r="W5" s="3" t="s">
        <v>18</v>
      </c>
      <c r="X5" s="3" t="s">
        <v>19</v>
      </c>
      <c r="Y5" s="3" t="s">
        <v>20</v>
      </c>
      <c r="Z5" s="3" t="s">
        <v>21</v>
      </c>
      <c r="AA5" s="3" t="s">
        <v>22</v>
      </c>
      <c r="AB5" s="3" t="s">
        <v>23</v>
      </c>
      <c r="AC5" s="3" t="s">
        <v>10</v>
      </c>
    </row>
    <row r="6" spans="1:29">
      <c r="A6" s="5">
        <v>1</v>
      </c>
      <c r="B6" s="5" t="s">
        <v>71</v>
      </c>
      <c r="C6" s="5"/>
      <c r="D6" s="5"/>
      <c r="E6" s="5"/>
      <c r="F6" s="5"/>
      <c r="G6" s="5"/>
      <c r="H6" s="5"/>
      <c r="I6" s="5" t="s">
        <v>16</v>
      </c>
      <c r="J6" s="5"/>
      <c r="K6" s="5"/>
      <c r="L6" s="6" t="s">
        <v>86</v>
      </c>
      <c r="M6" s="5">
        <v>3</v>
      </c>
      <c r="N6" s="5">
        <v>2</v>
      </c>
      <c r="O6" s="5">
        <v>3</v>
      </c>
      <c r="P6" s="5">
        <v>4</v>
      </c>
      <c r="Q6" s="5">
        <v>1</v>
      </c>
      <c r="R6" s="5">
        <v>1</v>
      </c>
      <c r="S6" s="5">
        <v>1</v>
      </c>
      <c r="T6" s="5"/>
      <c r="U6" s="5"/>
      <c r="V6" s="5"/>
      <c r="W6" s="5"/>
      <c r="X6" s="5"/>
      <c r="Y6" s="5"/>
      <c r="Z6" s="5"/>
      <c r="AA6" s="5"/>
      <c r="AB6" s="5"/>
    </row>
    <row r="7" spans="1:29">
      <c r="A7" s="5">
        <v>2</v>
      </c>
      <c r="B7" s="5" t="s">
        <v>71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6" t="s">
        <v>87</v>
      </c>
      <c r="M7" s="5">
        <v>2</v>
      </c>
      <c r="N7" s="5">
        <v>1</v>
      </c>
      <c r="O7" s="5">
        <v>1</v>
      </c>
      <c r="P7" s="5">
        <v>1</v>
      </c>
      <c r="Q7" s="5">
        <v>1</v>
      </c>
      <c r="R7" s="5">
        <v>2</v>
      </c>
      <c r="S7" s="5">
        <v>1</v>
      </c>
      <c r="T7" s="5"/>
      <c r="U7" s="5"/>
      <c r="V7" s="5"/>
      <c r="W7" s="5"/>
      <c r="X7" s="5"/>
      <c r="Y7" s="5"/>
      <c r="Z7" s="5"/>
      <c r="AA7" s="5"/>
      <c r="AB7" s="5"/>
    </row>
    <row r="8" spans="1:29">
      <c r="A8" s="5">
        <v>3</v>
      </c>
      <c r="B8" s="5" t="s">
        <v>71</v>
      </c>
      <c r="C8" s="5"/>
      <c r="D8" s="5"/>
      <c r="E8" s="5"/>
      <c r="F8" s="5"/>
      <c r="G8" s="5"/>
      <c r="H8" s="5"/>
      <c r="I8" s="5" t="s">
        <v>16</v>
      </c>
      <c r="J8" s="5"/>
      <c r="K8" s="5"/>
      <c r="L8" s="6" t="s">
        <v>88</v>
      </c>
      <c r="M8" s="5">
        <v>2</v>
      </c>
      <c r="N8" s="5">
        <v>2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2</v>
      </c>
      <c r="U8" s="5">
        <v>2</v>
      </c>
      <c r="V8" s="5">
        <v>2</v>
      </c>
      <c r="W8" s="5">
        <v>2</v>
      </c>
      <c r="X8" s="5">
        <v>1</v>
      </c>
      <c r="Y8" s="5">
        <v>1</v>
      </c>
      <c r="Z8" s="5">
        <v>1</v>
      </c>
      <c r="AA8" s="5">
        <v>1</v>
      </c>
      <c r="AB8" s="5">
        <v>1</v>
      </c>
    </row>
    <row r="9" spans="1:29">
      <c r="A9" s="5">
        <v>4</v>
      </c>
      <c r="B9" s="5" t="s">
        <v>71</v>
      </c>
      <c r="C9" s="5"/>
      <c r="D9" s="5"/>
      <c r="E9" s="5"/>
      <c r="F9" s="5"/>
      <c r="G9" s="5"/>
      <c r="H9" s="5"/>
      <c r="I9" s="5" t="s">
        <v>16</v>
      </c>
      <c r="J9" s="5"/>
      <c r="K9" s="5"/>
      <c r="L9" s="6" t="s">
        <v>89</v>
      </c>
      <c r="M9" s="5">
        <v>3</v>
      </c>
      <c r="N9" s="5">
        <v>5</v>
      </c>
      <c r="O9" s="5">
        <v>5</v>
      </c>
      <c r="P9" s="5">
        <v>3</v>
      </c>
      <c r="Q9" s="5">
        <v>1</v>
      </c>
      <c r="R9" s="5">
        <v>1</v>
      </c>
      <c r="S9" s="5">
        <v>1</v>
      </c>
      <c r="T9" s="5">
        <v>1</v>
      </c>
      <c r="U9" s="5">
        <v>5</v>
      </c>
      <c r="V9" s="5">
        <v>5</v>
      </c>
      <c r="W9" s="5">
        <v>5</v>
      </c>
      <c r="X9" s="5">
        <v>5</v>
      </c>
      <c r="Y9" s="5">
        <v>2</v>
      </c>
      <c r="Z9" s="5">
        <v>1</v>
      </c>
      <c r="AA9" s="5">
        <v>2</v>
      </c>
      <c r="AB9" s="5">
        <v>1</v>
      </c>
    </row>
    <row r="10" spans="1:29">
      <c r="A10" s="5">
        <v>5</v>
      </c>
      <c r="B10" s="5" t="s">
        <v>71</v>
      </c>
      <c r="C10" s="5"/>
      <c r="D10" s="5"/>
      <c r="E10" s="5"/>
      <c r="F10" s="5"/>
      <c r="G10" s="5"/>
      <c r="H10" s="5"/>
      <c r="I10" s="5" t="s">
        <v>16</v>
      </c>
      <c r="J10" s="5"/>
      <c r="K10" s="5"/>
      <c r="L10" s="6" t="s">
        <v>90</v>
      </c>
      <c r="M10" s="5">
        <v>4</v>
      </c>
      <c r="N10" s="5">
        <v>3</v>
      </c>
      <c r="O10" s="5">
        <v>3</v>
      </c>
      <c r="P10" s="5">
        <v>4</v>
      </c>
      <c r="Q10" s="5">
        <v>1</v>
      </c>
      <c r="R10" s="5">
        <v>1</v>
      </c>
      <c r="S10" s="5">
        <v>1</v>
      </c>
      <c r="T10" s="5">
        <v>1</v>
      </c>
      <c r="U10" s="5">
        <v>2</v>
      </c>
      <c r="V10" s="5">
        <v>1</v>
      </c>
      <c r="W10" s="5">
        <v>4</v>
      </c>
      <c r="X10" s="5">
        <v>2</v>
      </c>
      <c r="Y10" s="5">
        <v>5</v>
      </c>
      <c r="Z10" s="5">
        <v>5</v>
      </c>
      <c r="AA10" s="5">
        <v>5</v>
      </c>
      <c r="AB10" s="5">
        <v>5</v>
      </c>
    </row>
    <row r="11" spans="1:29">
      <c r="A11" s="5">
        <v>6</v>
      </c>
      <c r="B11" s="5" t="s">
        <v>71</v>
      </c>
      <c r="C11" s="5"/>
      <c r="D11" s="5"/>
      <c r="E11" s="5"/>
      <c r="F11" s="5"/>
      <c r="G11" s="5"/>
      <c r="H11" s="5"/>
      <c r="I11" s="5"/>
      <c r="J11" s="5" t="s">
        <v>16</v>
      </c>
      <c r="K11" s="5" t="s">
        <v>92</v>
      </c>
      <c r="L11" s="6" t="s">
        <v>91</v>
      </c>
      <c r="M11" s="5">
        <v>1</v>
      </c>
      <c r="N11" s="5">
        <v>1</v>
      </c>
      <c r="O11" s="5">
        <v>1</v>
      </c>
      <c r="P11" s="5">
        <v>2</v>
      </c>
      <c r="Q11" s="5">
        <v>2</v>
      </c>
      <c r="R11" s="5">
        <v>2</v>
      </c>
      <c r="S11" s="5">
        <v>2</v>
      </c>
      <c r="T11" s="5">
        <v>3</v>
      </c>
      <c r="U11" s="5">
        <v>2</v>
      </c>
      <c r="V11" s="5">
        <v>1</v>
      </c>
      <c r="W11" s="5">
        <v>1</v>
      </c>
      <c r="X11" s="5">
        <v>1</v>
      </c>
      <c r="Y11" s="5">
        <v>2</v>
      </c>
      <c r="Z11" s="5">
        <v>2</v>
      </c>
      <c r="AA11" s="5">
        <v>2</v>
      </c>
      <c r="AB11" s="5">
        <v>2</v>
      </c>
    </row>
    <row r="12" spans="1:29">
      <c r="A12" s="5">
        <v>7</v>
      </c>
      <c r="B12" s="5" t="s">
        <v>71</v>
      </c>
      <c r="C12" s="5"/>
      <c r="D12" s="5"/>
      <c r="E12" s="5"/>
      <c r="F12" s="5"/>
      <c r="G12" s="5"/>
      <c r="H12" s="5"/>
      <c r="I12" s="5"/>
      <c r="J12" s="5" t="s">
        <v>16</v>
      </c>
      <c r="K12" s="5" t="s">
        <v>94</v>
      </c>
      <c r="L12" s="6" t="s">
        <v>93</v>
      </c>
      <c r="M12" s="5">
        <v>2</v>
      </c>
      <c r="N12" s="5">
        <v>2</v>
      </c>
      <c r="O12" s="5">
        <v>2</v>
      </c>
      <c r="P12" s="5">
        <v>2</v>
      </c>
      <c r="Q12" s="5">
        <v>3</v>
      </c>
      <c r="R12" s="5">
        <v>3</v>
      </c>
      <c r="S12" s="5">
        <v>2</v>
      </c>
      <c r="T12" s="5">
        <v>3</v>
      </c>
      <c r="U12" s="5">
        <v>2</v>
      </c>
      <c r="V12" s="5">
        <v>3</v>
      </c>
      <c r="W12" s="5">
        <v>3</v>
      </c>
      <c r="X12" s="5">
        <v>3</v>
      </c>
      <c r="Y12" s="5">
        <v>2</v>
      </c>
      <c r="Z12" s="5">
        <v>3</v>
      </c>
      <c r="AA12" s="5">
        <v>2</v>
      </c>
      <c r="AB12" s="5">
        <v>3</v>
      </c>
    </row>
    <row r="13" spans="1:29">
      <c r="A13" s="5">
        <v>8</v>
      </c>
      <c r="B13" s="5" t="s">
        <v>71</v>
      </c>
      <c r="C13" s="5"/>
      <c r="D13" s="5"/>
      <c r="E13" s="5"/>
      <c r="F13" s="5"/>
      <c r="G13" s="5"/>
      <c r="H13" s="5"/>
      <c r="I13" s="5" t="s">
        <v>16</v>
      </c>
      <c r="J13" s="5"/>
      <c r="K13" s="5"/>
      <c r="L13" s="6" t="s">
        <v>95</v>
      </c>
      <c r="M13" s="5">
        <v>4</v>
      </c>
      <c r="N13" s="5">
        <v>2</v>
      </c>
      <c r="O13" s="5">
        <v>2</v>
      </c>
      <c r="P13" s="5">
        <v>3</v>
      </c>
      <c r="Q13" s="5">
        <v>2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5</v>
      </c>
      <c r="Z13" s="5">
        <v>2</v>
      </c>
      <c r="AA13" s="5">
        <v>2</v>
      </c>
      <c r="AB13" s="5">
        <v>2</v>
      </c>
    </row>
    <row r="14" spans="1:29">
      <c r="A14" s="5">
        <v>9</v>
      </c>
      <c r="B14" s="5" t="s">
        <v>71</v>
      </c>
      <c r="C14" s="5"/>
      <c r="D14" s="5"/>
      <c r="E14" s="5"/>
      <c r="F14" s="5"/>
      <c r="G14" s="5" t="s">
        <v>16</v>
      </c>
      <c r="H14" s="5"/>
      <c r="I14" s="5"/>
      <c r="J14" s="5"/>
      <c r="K14" s="5"/>
      <c r="L14" s="6" t="s">
        <v>96</v>
      </c>
      <c r="M14" s="5">
        <v>2</v>
      </c>
      <c r="N14" s="5">
        <v>4</v>
      </c>
      <c r="O14" s="5">
        <v>2</v>
      </c>
      <c r="P14" s="5">
        <v>2</v>
      </c>
      <c r="Q14" s="5">
        <v>1</v>
      </c>
      <c r="R14" s="5">
        <v>3</v>
      </c>
      <c r="S14" s="5">
        <v>3</v>
      </c>
      <c r="T14" s="5"/>
      <c r="U14" s="5"/>
      <c r="V14" s="5"/>
      <c r="W14" s="5"/>
      <c r="X14" s="5"/>
      <c r="Y14" s="5"/>
      <c r="Z14" s="5"/>
      <c r="AA14" s="5"/>
      <c r="AB14" s="5"/>
    </row>
    <row r="15" spans="1:29">
      <c r="A15" s="5">
        <v>10</v>
      </c>
      <c r="B15" s="5" t="s">
        <v>71</v>
      </c>
      <c r="C15" s="5"/>
      <c r="D15" s="5"/>
      <c r="E15" s="5"/>
      <c r="F15" s="5"/>
      <c r="G15" s="5"/>
      <c r="H15" s="5"/>
      <c r="I15" s="5" t="s">
        <v>16</v>
      </c>
      <c r="J15" s="5"/>
      <c r="K15" s="5"/>
      <c r="L15" s="6" t="s">
        <v>97</v>
      </c>
      <c r="M15" s="5">
        <v>4</v>
      </c>
      <c r="N15" s="5">
        <v>4</v>
      </c>
      <c r="O15" s="5">
        <v>4</v>
      </c>
      <c r="P15" s="5">
        <v>4</v>
      </c>
      <c r="Q15" s="5">
        <v>4</v>
      </c>
      <c r="R15" s="5">
        <v>4</v>
      </c>
      <c r="S15" s="5">
        <v>4</v>
      </c>
      <c r="T15" s="5">
        <v>3</v>
      </c>
      <c r="U15" s="5">
        <v>3</v>
      </c>
      <c r="V15" s="5">
        <v>3</v>
      </c>
      <c r="W15" s="5">
        <v>3</v>
      </c>
      <c r="X15" s="5">
        <v>3</v>
      </c>
      <c r="Y15" s="5">
        <v>3</v>
      </c>
      <c r="Z15" s="5">
        <v>3</v>
      </c>
      <c r="AA15" s="5">
        <v>3</v>
      </c>
      <c r="AB15" s="5">
        <v>3</v>
      </c>
    </row>
    <row r="16" spans="1:29">
      <c r="A16" s="5">
        <v>11</v>
      </c>
      <c r="B16" s="5" t="s">
        <v>71</v>
      </c>
      <c r="C16" s="5"/>
      <c r="D16" s="5"/>
      <c r="E16" s="5"/>
      <c r="F16" s="5"/>
      <c r="G16" s="5"/>
      <c r="H16" s="5" t="s">
        <v>16</v>
      </c>
      <c r="I16" s="5"/>
      <c r="J16" s="5"/>
      <c r="K16" s="5"/>
      <c r="L16" s="6" t="s">
        <v>98</v>
      </c>
      <c r="M16" s="5">
        <v>2</v>
      </c>
      <c r="N16" s="5">
        <v>2</v>
      </c>
      <c r="O16" s="5">
        <v>2</v>
      </c>
      <c r="P16" s="5">
        <v>2</v>
      </c>
      <c r="Q16" s="5">
        <v>3</v>
      </c>
      <c r="R16" s="5">
        <v>3</v>
      </c>
      <c r="S16" s="5">
        <v>2</v>
      </c>
      <c r="T16" s="5">
        <v>2</v>
      </c>
      <c r="U16" s="5">
        <v>1</v>
      </c>
      <c r="V16" s="5">
        <v>3</v>
      </c>
      <c r="W16" s="5">
        <v>4</v>
      </c>
      <c r="X16" s="5">
        <v>4</v>
      </c>
      <c r="Y16" s="5">
        <v>2</v>
      </c>
      <c r="Z16" s="5">
        <v>3</v>
      </c>
      <c r="AA16" s="5">
        <v>3</v>
      </c>
      <c r="AB16" s="5">
        <v>3</v>
      </c>
    </row>
    <row r="17" spans="1:29">
      <c r="A17" s="5">
        <v>12</v>
      </c>
      <c r="B17" s="5" t="s">
        <v>71</v>
      </c>
      <c r="C17" s="5"/>
      <c r="D17" s="5"/>
      <c r="E17" s="5"/>
      <c r="F17" s="5"/>
      <c r="G17" s="5"/>
      <c r="H17" s="5"/>
      <c r="I17" s="5"/>
      <c r="J17" s="5" t="s">
        <v>16</v>
      </c>
      <c r="K17" s="5" t="s">
        <v>99</v>
      </c>
      <c r="L17" s="6">
        <v>0</v>
      </c>
      <c r="M17" s="5">
        <v>2</v>
      </c>
      <c r="N17" s="5">
        <v>4</v>
      </c>
      <c r="O17" s="5">
        <v>4</v>
      </c>
      <c r="P17" s="5">
        <v>3</v>
      </c>
      <c r="Q17" s="5">
        <v>3</v>
      </c>
      <c r="R17" s="5">
        <v>3</v>
      </c>
      <c r="S17" s="5">
        <v>3</v>
      </c>
      <c r="T17" s="5">
        <v>2</v>
      </c>
      <c r="U17" s="5">
        <v>2</v>
      </c>
      <c r="V17" s="5">
        <v>2</v>
      </c>
      <c r="W17" s="5">
        <v>2</v>
      </c>
      <c r="X17" s="5">
        <v>2</v>
      </c>
      <c r="Y17" s="5">
        <v>3</v>
      </c>
      <c r="Z17" s="5">
        <v>3</v>
      </c>
      <c r="AA17" s="5">
        <v>3</v>
      </c>
      <c r="AB17" s="5">
        <v>3</v>
      </c>
    </row>
    <row r="18" spans="1:29">
      <c r="A18" s="5">
        <v>13</v>
      </c>
      <c r="B18" s="5" t="s">
        <v>71</v>
      </c>
      <c r="C18" s="5"/>
      <c r="D18" s="5"/>
      <c r="E18" s="5"/>
      <c r="F18" s="5"/>
      <c r="G18" s="5"/>
      <c r="H18" s="5"/>
      <c r="I18" s="5"/>
      <c r="J18" s="5" t="s">
        <v>16</v>
      </c>
      <c r="K18" s="5" t="s">
        <v>99</v>
      </c>
      <c r="L18" s="6" t="s">
        <v>100</v>
      </c>
      <c r="M18" s="5">
        <v>2</v>
      </c>
      <c r="N18" s="5">
        <v>1</v>
      </c>
      <c r="O18" s="5">
        <v>2</v>
      </c>
      <c r="P18" s="5">
        <v>1</v>
      </c>
      <c r="Q18" s="5">
        <v>1</v>
      </c>
      <c r="R18" s="5">
        <v>3</v>
      </c>
      <c r="S18" s="5">
        <v>3</v>
      </c>
      <c r="T18" s="5">
        <v>2</v>
      </c>
      <c r="U18" s="5">
        <v>1</v>
      </c>
      <c r="V18" s="5">
        <v>1</v>
      </c>
      <c r="W18" s="5">
        <v>1</v>
      </c>
      <c r="X18" s="5">
        <v>1</v>
      </c>
      <c r="Y18" s="5">
        <v>2</v>
      </c>
      <c r="Z18" s="5">
        <v>2</v>
      </c>
      <c r="AA18" s="5">
        <v>2</v>
      </c>
      <c r="AB18" s="5">
        <v>1</v>
      </c>
    </row>
    <row r="19" spans="1:29">
      <c r="A19" s="5">
        <v>14</v>
      </c>
      <c r="B19" s="5" t="s">
        <v>71</v>
      </c>
      <c r="C19" s="5"/>
      <c r="D19" s="5"/>
      <c r="E19" s="5"/>
      <c r="F19" s="5"/>
      <c r="G19" s="5"/>
      <c r="H19" s="5"/>
      <c r="I19" s="5"/>
      <c r="J19" s="5" t="s">
        <v>16</v>
      </c>
      <c r="K19" s="5" t="s">
        <v>99</v>
      </c>
      <c r="L19" s="6" t="s">
        <v>101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/>
      <c r="U19" s="5"/>
      <c r="V19" s="5"/>
      <c r="W19" s="5"/>
      <c r="X19" s="5"/>
      <c r="Y19" s="5"/>
      <c r="Z19" s="5"/>
      <c r="AA19" s="5"/>
      <c r="AB19" s="5"/>
    </row>
    <row r="20" spans="1:29">
      <c r="A20" s="5">
        <v>15</v>
      </c>
      <c r="B20" s="5" t="s">
        <v>71</v>
      </c>
      <c r="C20" s="5"/>
      <c r="D20" s="5"/>
      <c r="E20" s="5"/>
      <c r="F20" s="5"/>
      <c r="G20" s="5"/>
      <c r="H20" s="5"/>
      <c r="I20" s="5" t="s">
        <v>16</v>
      </c>
      <c r="J20" s="5"/>
      <c r="K20" s="5"/>
      <c r="L20" s="6" t="s">
        <v>102</v>
      </c>
      <c r="M20" s="5">
        <v>3</v>
      </c>
      <c r="N20" s="5"/>
      <c r="O20" s="5">
        <v>2</v>
      </c>
      <c r="P20" s="5">
        <v>2</v>
      </c>
      <c r="Q20" s="5">
        <v>2</v>
      </c>
      <c r="R20" s="5">
        <v>2</v>
      </c>
      <c r="S20" s="5">
        <v>2</v>
      </c>
      <c r="T20" s="5">
        <v>2</v>
      </c>
      <c r="U20" s="5">
        <v>2</v>
      </c>
      <c r="V20" s="5">
        <v>5</v>
      </c>
      <c r="W20" s="5">
        <v>3</v>
      </c>
      <c r="X20" s="5">
        <v>3</v>
      </c>
      <c r="Y20" s="5">
        <v>2</v>
      </c>
      <c r="Z20" s="5">
        <v>2</v>
      </c>
      <c r="AA20" s="5">
        <v>2</v>
      </c>
      <c r="AB20" s="5">
        <v>2</v>
      </c>
    </row>
    <row r="21" spans="1:29">
      <c r="A21" s="5">
        <v>16</v>
      </c>
      <c r="B21" s="5" t="s">
        <v>71</v>
      </c>
      <c r="C21" s="5"/>
      <c r="D21" s="5"/>
      <c r="E21" s="5"/>
      <c r="F21" s="5"/>
      <c r="G21" s="5"/>
      <c r="H21" s="5"/>
      <c r="I21" s="5" t="s">
        <v>16</v>
      </c>
      <c r="J21" s="5"/>
      <c r="K21" s="5"/>
      <c r="L21" s="6" t="s">
        <v>103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5</v>
      </c>
      <c r="U21" s="5">
        <v>5</v>
      </c>
      <c r="V21" s="5">
        <v>5</v>
      </c>
      <c r="W21" s="5">
        <v>5</v>
      </c>
      <c r="X21" s="5">
        <v>5</v>
      </c>
      <c r="Y21" s="5">
        <v>3</v>
      </c>
      <c r="Z21" s="5">
        <v>3</v>
      </c>
      <c r="AA21" s="5">
        <v>3</v>
      </c>
      <c r="AB21" s="5">
        <v>3</v>
      </c>
    </row>
    <row r="22" spans="1:29">
      <c r="A22" s="5">
        <v>17</v>
      </c>
      <c r="B22" s="5" t="s">
        <v>71</v>
      </c>
      <c r="C22" s="5"/>
      <c r="D22" s="5"/>
      <c r="E22" s="5"/>
      <c r="F22" s="5"/>
      <c r="G22" s="5"/>
      <c r="H22" s="5"/>
      <c r="I22" s="5" t="s">
        <v>16</v>
      </c>
      <c r="J22" s="5"/>
      <c r="K22" s="5"/>
      <c r="L22" s="6" t="s">
        <v>104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3</v>
      </c>
      <c r="Z22" s="5">
        <v>3</v>
      </c>
      <c r="AA22" s="5">
        <v>3</v>
      </c>
      <c r="AB22" s="5">
        <v>3</v>
      </c>
    </row>
    <row r="23" spans="1:29">
      <c r="A23" s="5">
        <v>18</v>
      </c>
      <c r="B23" s="5" t="s">
        <v>71</v>
      </c>
      <c r="C23" s="5"/>
      <c r="D23" s="5"/>
      <c r="E23" s="5"/>
      <c r="F23" s="5"/>
      <c r="G23" s="5"/>
      <c r="H23" s="5"/>
      <c r="I23" s="5"/>
      <c r="J23" s="5" t="s">
        <v>16</v>
      </c>
      <c r="K23" s="5" t="s">
        <v>105</v>
      </c>
      <c r="L23" s="6">
        <v>0</v>
      </c>
      <c r="M23" s="5">
        <v>1</v>
      </c>
      <c r="N23" s="5">
        <v>1</v>
      </c>
      <c r="O23" s="5">
        <v>1</v>
      </c>
      <c r="P23" s="5">
        <v>1</v>
      </c>
      <c r="Q23" s="5">
        <v>2</v>
      </c>
      <c r="R23" s="5">
        <v>2</v>
      </c>
      <c r="S23" s="5">
        <v>2</v>
      </c>
      <c r="T23" s="5">
        <v>2</v>
      </c>
      <c r="U23" s="5">
        <v>2</v>
      </c>
      <c r="V23" s="5">
        <v>2</v>
      </c>
      <c r="W23" s="5">
        <v>2</v>
      </c>
      <c r="X23" s="5">
        <v>2</v>
      </c>
      <c r="Y23" s="5">
        <v>1</v>
      </c>
      <c r="Z23" s="5">
        <v>2</v>
      </c>
      <c r="AA23" s="5">
        <v>2</v>
      </c>
      <c r="AB23" s="5">
        <v>2</v>
      </c>
    </row>
    <row r="24" spans="1:29">
      <c r="A24" s="5">
        <v>19</v>
      </c>
      <c r="B24" s="5" t="s">
        <v>71</v>
      </c>
      <c r="C24" s="5"/>
      <c r="D24" s="5"/>
      <c r="E24" s="5"/>
      <c r="F24" s="5"/>
      <c r="G24" s="5"/>
      <c r="H24" s="5"/>
      <c r="I24" s="5" t="s">
        <v>16</v>
      </c>
      <c r="J24" s="5"/>
      <c r="K24" s="5"/>
      <c r="L24" s="6" t="s">
        <v>106</v>
      </c>
      <c r="M24" s="5">
        <v>5</v>
      </c>
      <c r="N24" s="5">
        <v>4</v>
      </c>
      <c r="O24" s="5">
        <v>4</v>
      </c>
      <c r="P24" s="5">
        <v>4</v>
      </c>
      <c r="Q24" s="5">
        <v>3</v>
      </c>
      <c r="R24" s="5">
        <v>3</v>
      </c>
      <c r="S24" s="5">
        <v>3</v>
      </c>
      <c r="T24" s="5"/>
      <c r="U24" s="5"/>
      <c r="V24" s="5"/>
      <c r="W24" s="5"/>
      <c r="X24" s="5"/>
      <c r="Y24" s="5"/>
      <c r="Z24" s="5"/>
      <c r="AA24" s="5"/>
      <c r="AB24" s="5"/>
    </row>
    <row r="25" spans="1:2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>
      <c r="A30" s="5"/>
      <c r="B30" s="5"/>
      <c r="C30" s="5"/>
      <c r="D30" s="5"/>
      <c r="E30" s="5"/>
      <c r="F30" s="5"/>
      <c r="G30" s="5"/>
      <c r="H30" s="5"/>
      <c r="I30" s="5"/>
      <c r="J30" s="13"/>
      <c r="K30" s="11"/>
      <c r="L30" s="7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9" ht="15" thickBot="1">
      <c r="A31" s="5"/>
      <c r="B31" s="8"/>
      <c r="C31" s="8"/>
      <c r="D31" s="8"/>
      <c r="E31" s="8"/>
      <c r="F31" s="8"/>
      <c r="G31" s="8"/>
      <c r="H31" s="8"/>
      <c r="I31" s="8"/>
      <c r="J31" s="14"/>
      <c r="K31" s="9"/>
      <c r="L31" s="9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9"/>
    </row>
    <row r="32" spans="1:29" ht="15" thickTop="1">
      <c r="A32" s="10"/>
      <c r="D32" s="16" t="s">
        <v>29</v>
      </c>
      <c r="E32" s="12">
        <f>COUNT(A6:A31)</f>
        <v>19</v>
      </c>
      <c r="F32" s="12"/>
      <c r="G32" s="12"/>
      <c r="H32" s="12"/>
      <c r="I32" s="12"/>
      <c r="J32" s="13"/>
      <c r="K32" s="11"/>
      <c r="L32" s="16" t="s">
        <v>32</v>
      </c>
      <c r="M32" s="18">
        <f t="shared" ref="M32:AB32" si="0">AVERAGE(M6:M31)</f>
        <v>2.3684210526315788</v>
      </c>
      <c r="N32" s="18">
        <f t="shared" si="0"/>
        <v>2.2777777777777777</v>
      </c>
      <c r="O32" s="18">
        <f t="shared" si="0"/>
        <v>2.2105263157894739</v>
      </c>
      <c r="P32" s="18">
        <f t="shared" si="0"/>
        <v>2.2105263157894739</v>
      </c>
      <c r="Q32" s="18">
        <f t="shared" si="0"/>
        <v>1.7894736842105263</v>
      </c>
      <c r="R32" s="18">
        <f t="shared" si="0"/>
        <v>2</v>
      </c>
      <c r="S32" s="18">
        <f t="shared" si="0"/>
        <v>1.8421052631578947</v>
      </c>
      <c r="T32" s="18">
        <f t="shared" si="0"/>
        <v>2.4285714285714284</v>
      </c>
      <c r="U32" s="18">
        <f t="shared" si="0"/>
        <v>2.5</v>
      </c>
      <c r="V32" s="18">
        <f t="shared" si="0"/>
        <v>2.7857142857142856</v>
      </c>
      <c r="W32" s="18">
        <f t="shared" si="0"/>
        <v>2.9285714285714284</v>
      </c>
      <c r="X32" s="18">
        <f t="shared" si="0"/>
        <v>2.7142857142857144</v>
      </c>
      <c r="Y32" s="18">
        <f t="shared" si="0"/>
        <v>2.5714285714285716</v>
      </c>
      <c r="Z32" s="18">
        <f t="shared" si="0"/>
        <v>2.5</v>
      </c>
      <c r="AA32" s="18">
        <f t="shared" si="0"/>
        <v>2.5</v>
      </c>
      <c r="AB32" s="18">
        <f t="shared" si="0"/>
        <v>2.4285714285714284</v>
      </c>
      <c r="AC32" s="11"/>
    </row>
    <row r="33" spans="1:46">
      <c r="A33" s="10"/>
      <c r="D33" s="16" t="s">
        <v>30</v>
      </c>
      <c r="E33" s="12">
        <f>COUNTIF(B$6:B$31,"=x")</f>
        <v>0</v>
      </c>
      <c r="F33" s="12"/>
      <c r="G33" s="12"/>
      <c r="H33" s="12"/>
      <c r="I33" s="12"/>
      <c r="J33" s="13"/>
      <c r="K33" s="11"/>
      <c r="L33" s="16" t="s">
        <v>33</v>
      </c>
      <c r="M33" s="18" t="str">
        <f t="shared" ref="M33:AB33" si="1">IF($E33&gt;0,AVERAGEIF($B6:$B31,"=x",M6:M31),"" )</f>
        <v/>
      </c>
      <c r="N33" s="18" t="str">
        <f t="shared" si="1"/>
        <v/>
      </c>
      <c r="O33" s="18" t="str">
        <f t="shared" si="1"/>
        <v/>
      </c>
      <c r="P33" s="18" t="str">
        <f t="shared" si="1"/>
        <v/>
      </c>
      <c r="Q33" s="18" t="str">
        <f t="shared" si="1"/>
        <v/>
      </c>
      <c r="R33" s="18" t="str">
        <f t="shared" si="1"/>
        <v/>
      </c>
      <c r="S33" s="18" t="str">
        <f t="shared" si="1"/>
        <v/>
      </c>
      <c r="T33" s="18" t="str">
        <f t="shared" si="1"/>
        <v/>
      </c>
      <c r="U33" s="18" t="str">
        <f t="shared" si="1"/>
        <v/>
      </c>
      <c r="V33" s="18" t="str">
        <f t="shared" si="1"/>
        <v/>
      </c>
      <c r="W33" s="18" t="str">
        <f t="shared" si="1"/>
        <v/>
      </c>
      <c r="X33" s="18" t="str">
        <f t="shared" si="1"/>
        <v/>
      </c>
      <c r="Y33" s="18" t="str">
        <f t="shared" si="1"/>
        <v/>
      </c>
      <c r="Z33" s="18" t="str">
        <f t="shared" si="1"/>
        <v/>
      </c>
      <c r="AA33" s="18" t="str">
        <f t="shared" si="1"/>
        <v/>
      </c>
      <c r="AB33" s="18" t="str">
        <f t="shared" si="1"/>
        <v/>
      </c>
      <c r="AC33" s="11"/>
    </row>
    <row r="34" spans="1:46">
      <c r="D34" s="16" t="s">
        <v>53</v>
      </c>
      <c r="E34" s="12">
        <f>COUNTIF(C$6:C$31,"=x")</f>
        <v>0</v>
      </c>
      <c r="L34" s="16" t="s">
        <v>58</v>
      </c>
      <c r="M34" s="18" t="str">
        <f t="shared" ref="M34:AB34" si="2">IF($E34&gt;0,AVERAGEIF($C6:$C31,"=x",M6:M31),"" )</f>
        <v/>
      </c>
      <c r="N34" s="18" t="str">
        <f t="shared" si="2"/>
        <v/>
      </c>
      <c r="O34" s="18" t="str">
        <f t="shared" si="2"/>
        <v/>
      </c>
      <c r="P34" s="18" t="str">
        <f t="shared" si="2"/>
        <v/>
      </c>
      <c r="Q34" s="18" t="str">
        <f t="shared" si="2"/>
        <v/>
      </c>
      <c r="R34" s="18" t="str">
        <f t="shared" si="2"/>
        <v/>
      </c>
      <c r="S34" s="18" t="str">
        <f t="shared" si="2"/>
        <v/>
      </c>
      <c r="T34" s="18" t="str">
        <f t="shared" si="2"/>
        <v/>
      </c>
      <c r="U34" s="18" t="str">
        <f t="shared" si="2"/>
        <v/>
      </c>
      <c r="V34" s="18" t="str">
        <f t="shared" si="2"/>
        <v/>
      </c>
      <c r="W34" s="18" t="str">
        <f t="shared" si="2"/>
        <v/>
      </c>
      <c r="X34" s="18" t="str">
        <f t="shared" si="2"/>
        <v/>
      </c>
      <c r="Y34" s="18" t="str">
        <f t="shared" si="2"/>
        <v/>
      </c>
      <c r="Z34" s="18" t="str">
        <f t="shared" si="2"/>
        <v/>
      </c>
      <c r="AA34" s="18" t="str">
        <f t="shared" si="2"/>
        <v/>
      </c>
      <c r="AB34" s="18" t="str">
        <f t="shared" si="2"/>
        <v/>
      </c>
    </row>
    <row r="35" spans="1:46">
      <c r="A35" s="10"/>
      <c r="D35" s="19" t="s">
        <v>54</v>
      </c>
      <c r="E35" s="12">
        <f>COUNTIF(D$6:D$31,"=x")</f>
        <v>0</v>
      </c>
      <c r="F35" s="12"/>
      <c r="G35" s="12"/>
      <c r="H35" s="12"/>
      <c r="I35" s="12"/>
      <c r="J35" s="13"/>
      <c r="K35" s="11"/>
      <c r="L35" s="19" t="s">
        <v>59</v>
      </c>
      <c r="M35" s="18" t="str">
        <f t="shared" ref="M35:AB35" si="3">IF($E35&gt;0,AVERAGEIF($D6:$D31,"=x",M6:M31),"" )</f>
        <v/>
      </c>
      <c r="N35" s="18" t="str">
        <f t="shared" si="3"/>
        <v/>
      </c>
      <c r="O35" s="18" t="str">
        <f t="shared" si="3"/>
        <v/>
      </c>
      <c r="P35" s="18" t="str">
        <f t="shared" si="3"/>
        <v/>
      </c>
      <c r="Q35" s="18" t="str">
        <f t="shared" si="3"/>
        <v/>
      </c>
      <c r="R35" s="18" t="str">
        <f t="shared" si="3"/>
        <v/>
      </c>
      <c r="S35" s="18" t="str">
        <f t="shared" si="3"/>
        <v/>
      </c>
      <c r="T35" s="18" t="str">
        <f t="shared" si="3"/>
        <v/>
      </c>
      <c r="U35" s="18" t="str">
        <f t="shared" si="3"/>
        <v/>
      </c>
      <c r="V35" s="18" t="str">
        <f t="shared" si="3"/>
        <v/>
      </c>
      <c r="W35" s="18" t="str">
        <f t="shared" si="3"/>
        <v/>
      </c>
      <c r="X35" s="18" t="str">
        <f t="shared" si="3"/>
        <v/>
      </c>
      <c r="Y35" s="18" t="str">
        <f t="shared" si="3"/>
        <v/>
      </c>
      <c r="Z35" s="18" t="str">
        <f t="shared" si="3"/>
        <v/>
      </c>
      <c r="AA35" s="18" t="str">
        <f t="shared" si="3"/>
        <v/>
      </c>
      <c r="AB35" s="18" t="str">
        <f t="shared" si="3"/>
        <v/>
      </c>
      <c r="AC35" s="11"/>
    </row>
    <row r="36" spans="1:46">
      <c r="A36" s="10"/>
      <c r="D36" s="19" t="s">
        <v>43</v>
      </c>
      <c r="E36" s="12">
        <f>COUNTIF(E$6:E$31,"=x")</f>
        <v>0</v>
      </c>
      <c r="F36" s="12"/>
      <c r="G36" s="12"/>
      <c r="H36" s="12"/>
      <c r="I36" s="12"/>
      <c r="J36" s="13"/>
      <c r="K36" s="11"/>
      <c r="L36" s="19" t="s">
        <v>42</v>
      </c>
      <c r="M36" s="18" t="str">
        <f t="shared" ref="M36:AB36" si="4">IF($E36&gt;0,AVERAGEIF($E6:$E31,"=x",M6:M31),"" )</f>
        <v/>
      </c>
      <c r="N36" s="18" t="str">
        <f t="shared" si="4"/>
        <v/>
      </c>
      <c r="O36" s="18" t="str">
        <f t="shared" si="4"/>
        <v/>
      </c>
      <c r="P36" s="18" t="str">
        <f t="shared" si="4"/>
        <v/>
      </c>
      <c r="Q36" s="18" t="str">
        <f t="shared" si="4"/>
        <v/>
      </c>
      <c r="R36" s="18" t="str">
        <f t="shared" si="4"/>
        <v/>
      </c>
      <c r="S36" s="18" t="str">
        <f t="shared" si="4"/>
        <v/>
      </c>
      <c r="T36" s="18" t="str">
        <f t="shared" si="4"/>
        <v/>
      </c>
      <c r="U36" s="18" t="str">
        <f t="shared" si="4"/>
        <v/>
      </c>
      <c r="V36" s="18" t="str">
        <f t="shared" si="4"/>
        <v/>
      </c>
      <c r="W36" s="18" t="str">
        <f t="shared" si="4"/>
        <v/>
      </c>
      <c r="X36" s="18" t="str">
        <f t="shared" si="4"/>
        <v/>
      </c>
      <c r="Y36" s="18" t="str">
        <f t="shared" si="4"/>
        <v/>
      </c>
      <c r="Z36" s="18" t="str">
        <f t="shared" si="4"/>
        <v/>
      </c>
      <c r="AA36" s="18" t="str">
        <f t="shared" si="4"/>
        <v/>
      </c>
      <c r="AB36" s="18" t="str">
        <f t="shared" si="4"/>
        <v/>
      </c>
      <c r="AC36" s="11"/>
    </row>
    <row r="37" spans="1:46">
      <c r="A37" s="10"/>
      <c r="D37" s="19" t="s">
        <v>218</v>
      </c>
      <c r="E37" s="12">
        <f>COUNTIF(F$6:F$31,"=x")</f>
        <v>0</v>
      </c>
      <c r="F37" s="12"/>
      <c r="G37" s="12"/>
      <c r="H37" s="12"/>
      <c r="I37" s="12"/>
      <c r="J37" s="13"/>
      <c r="K37" s="11"/>
      <c r="L37" s="19" t="s">
        <v>60</v>
      </c>
      <c r="M37" s="18" t="str">
        <f t="shared" ref="M37:AB37" si="5">IF($E37&gt;0,AVERAGEIF($F6:$F31,"=x",M6:M31),"" )</f>
        <v/>
      </c>
      <c r="N37" s="18" t="str">
        <f t="shared" si="5"/>
        <v/>
      </c>
      <c r="O37" s="18" t="str">
        <f t="shared" si="5"/>
        <v/>
      </c>
      <c r="P37" s="18" t="str">
        <f t="shared" si="5"/>
        <v/>
      </c>
      <c r="Q37" s="18" t="str">
        <f t="shared" si="5"/>
        <v/>
      </c>
      <c r="R37" s="18" t="str">
        <f t="shared" si="5"/>
        <v/>
      </c>
      <c r="S37" s="18" t="str">
        <f t="shared" si="5"/>
        <v/>
      </c>
      <c r="T37" s="18" t="str">
        <f t="shared" si="5"/>
        <v/>
      </c>
      <c r="U37" s="18" t="str">
        <f t="shared" si="5"/>
        <v/>
      </c>
      <c r="V37" s="18" t="str">
        <f t="shared" si="5"/>
        <v/>
      </c>
      <c r="W37" s="18" t="str">
        <f t="shared" si="5"/>
        <v/>
      </c>
      <c r="X37" s="18" t="str">
        <f t="shared" si="5"/>
        <v/>
      </c>
      <c r="Y37" s="18" t="str">
        <f t="shared" si="5"/>
        <v/>
      </c>
      <c r="Z37" s="18" t="str">
        <f t="shared" si="5"/>
        <v/>
      </c>
      <c r="AA37" s="18" t="str">
        <f t="shared" si="5"/>
        <v/>
      </c>
      <c r="AB37" s="18" t="str">
        <f t="shared" si="5"/>
        <v/>
      </c>
      <c r="AC37" s="11"/>
    </row>
    <row r="38" spans="1:46">
      <c r="A38" s="10"/>
      <c r="D38" s="19" t="s">
        <v>55</v>
      </c>
      <c r="E38" s="12">
        <f>COUNTIF(G$6:G$31,"=x")</f>
        <v>1</v>
      </c>
      <c r="F38" s="12"/>
      <c r="G38" s="12"/>
      <c r="H38" s="12"/>
      <c r="I38" s="12"/>
      <c r="J38" s="13"/>
      <c r="K38" s="11"/>
      <c r="L38" s="19" t="s">
        <v>61</v>
      </c>
      <c r="M38" s="18">
        <f t="shared" ref="M38:AB38" si="6">IF($E38&gt;0,AVERAGEIF($G6:$G31,"=x",M6:M31),"" )</f>
        <v>2</v>
      </c>
      <c r="N38" s="18">
        <f t="shared" si="6"/>
        <v>4</v>
      </c>
      <c r="O38" s="18">
        <f t="shared" si="6"/>
        <v>2</v>
      </c>
      <c r="P38" s="18">
        <f t="shared" si="6"/>
        <v>2</v>
      </c>
      <c r="Q38" s="18">
        <f t="shared" si="6"/>
        <v>1</v>
      </c>
      <c r="R38" s="18">
        <f t="shared" si="6"/>
        <v>3</v>
      </c>
      <c r="S38" s="18">
        <f t="shared" si="6"/>
        <v>3</v>
      </c>
      <c r="T38" s="18" t="e">
        <f t="shared" si="6"/>
        <v>#DIV/0!</v>
      </c>
      <c r="U38" s="18" t="e">
        <f t="shared" si="6"/>
        <v>#DIV/0!</v>
      </c>
      <c r="V38" s="18" t="e">
        <f t="shared" si="6"/>
        <v>#DIV/0!</v>
      </c>
      <c r="W38" s="18" t="e">
        <f t="shared" si="6"/>
        <v>#DIV/0!</v>
      </c>
      <c r="X38" s="18" t="e">
        <f t="shared" si="6"/>
        <v>#DIV/0!</v>
      </c>
      <c r="Y38" s="18" t="e">
        <f t="shared" si="6"/>
        <v>#DIV/0!</v>
      </c>
      <c r="Z38" s="18" t="e">
        <f t="shared" si="6"/>
        <v>#DIV/0!</v>
      </c>
      <c r="AA38" s="18" t="e">
        <f t="shared" si="6"/>
        <v>#DIV/0!</v>
      </c>
      <c r="AB38" s="18" t="e">
        <f t="shared" si="6"/>
        <v>#DIV/0!</v>
      </c>
      <c r="AC38" s="11"/>
    </row>
    <row r="39" spans="1:46">
      <c r="A39" s="10"/>
      <c r="D39" s="19" t="s">
        <v>52</v>
      </c>
      <c r="E39" s="12">
        <f>COUNTIF(H$6:H$31,"=x")</f>
        <v>1</v>
      </c>
      <c r="F39" s="12"/>
      <c r="G39" s="12"/>
      <c r="H39" s="12"/>
      <c r="I39" s="12"/>
      <c r="J39" s="13"/>
      <c r="K39" s="11"/>
      <c r="L39" s="19" t="s">
        <v>51</v>
      </c>
      <c r="M39" s="18">
        <f t="shared" ref="M39:AB39" si="7">IF($E39&gt;0,AVERAGEIF($H6:$H31,"=x",M6:M31),"" )</f>
        <v>2</v>
      </c>
      <c r="N39" s="18">
        <f t="shared" si="7"/>
        <v>2</v>
      </c>
      <c r="O39" s="18">
        <f t="shared" si="7"/>
        <v>2</v>
      </c>
      <c r="P39" s="18">
        <f t="shared" si="7"/>
        <v>2</v>
      </c>
      <c r="Q39" s="18">
        <f t="shared" si="7"/>
        <v>3</v>
      </c>
      <c r="R39" s="18">
        <f t="shared" si="7"/>
        <v>3</v>
      </c>
      <c r="S39" s="18">
        <f t="shared" si="7"/>
        <v>2</v>
      </c>
      <c r="T39" s="18">
        <f t="shared" si="7"/>
        <v>2</v>
      </c>
      <c r="U39" s="18">
        <f t="shared" si="7"/>
        <v>1</v>
      </c>
      <c r="V39" s="18">
        <f t="shared" si="7"/>
        <v>3</v>
      </c>
      <c r="W39" s="18">
        <f t="shared" si="7"/>
        <v>4</v>
      </c>
      <c r="X39" s="18">
        <f t="shared" si="7"/>
        <v>4</v>
      </c>
      <c r="Y39" s="18">
        <f t="shared" si="7"/>
        <v>2</v>
      </c>
      <c r="Z39" s="18">
        <f t="shared" si="7"/>
        <v>3</v>
      </c>
      <c r="AA39" s="18">
        <f t="shared" si="7"/>
        <v>3</v>
      </c>
      <c r="AB39" s="18">
        <f t="shared" si="7"/>
        <v>3</v>
      </c>
      <c r="AC39" s="11"/>
    </row>
    <row r="40" spans="1:46">
      <c r="D40" s="17" t="s">
        <v>31</v>
      </c>
      <c r="E40" s="12">
        <f>COUNTIF(I$6:I$31,"=x")</f>
        <v>11</v>
      </c>
      <c r="L40" s="16" t="s">
        <v>34</v>
      </c>
      <c r="M40" s="18">
        <f t="shared" ref="M40:AB40" si="8">IF($E40&gt;0,AVERAGEIF($I6:$I31,"=x",M6:M31),"" )</f>
        <v>2.9090909090909092</v>
      </c>
      <c r="N40" s="18">
        <f t="shared" si="8"/>
        <v>2.5</v>
      </c>
      <c r="O40" s="18">
        <f t="shared" si="8"/>
        <v>2.4545454545454546</v>
      </c>
      <c r="P40" s="18">
        <f t="shared" si="8"/>
        <v>2.5454545454545454</v>
      </c>
      <c r="Q40" s="18">
        <f t="shared" si="8"/>
        <v>1.6363636363636365</v>
      </c>
      <c r="R40" s="18">
        <f t="shared" si="8"/>
        <v>1.6363636363636365</v>
      </c>
      <c r="S40" s="18">
        <f t="shared" si="8"/>
        <v>1.5454545454545454</v>
      </c>
      <c r="T40" s="18">
        <f t="shared" si="8"/>
        <v>2.5</v>
      </c>
      <c r="U40" s="18">
        <f t="shared" si="8"/>
        <v>3.125</v>
      </c>
      <c r="V40" s="18">
        <f t="shared" si="8"/>
        <v>3.375</v>
      </c>
      <c r="W40" s="18">
        <f t="shared" si="8"/>
        <v>3.5</v>
      </c>
      <c r="X40" s="18">
        <f t="shared" si="8"/>
        <v>3.125</v>
      </c>
      <c r="Y40" s="18">
        <f t="shared" si="8"/>
        <v>3</v>
      </c>
      <c r="Z40" s="18">
        <f t="shared" si="8"/>
        <v>2.5</v>
      </c>
      <c r="AA40" s="18">
        <f t="shared" si="8"/>
        <v>2.625</v>
      </c>
      <c r="AB40" s="18">
        <f t="shared" si="8"/>
        <v>2.5</v>
      </c>
    </row>
    <row r="41" spans="1:46">
      <c r="D41" s="17" t="s">
        <v>35</v>
      </c>
      <c r="E41" s="12">
        <f>COUNTIF(J$6:J$31,"=x")</f>
        <v>6</v>
      </c>
      <c r="F41" s="4" t="s">
        <v>57</v>
      </c>
      <c r="G41" s="4">
        <f>E32-SUM(E33:E41)</f>
        <v>0</v>
      </c>
      <c r="L41" s="16" t="s">
        <v>36</v>
      </c>
      <c r="M41" s="18">
        <f t="shared" ref="M41:AB41" si="9">IF($E41&gt;0,AVERAGEIF($J6:$J31,"=x",M6:M31),"" )</f>
        <v>1.5</v>
      </c>
      <c r="N41" s="18">
        <f t="shared" si="9"/>
        <v>1.6666666666666667</v>
      </c>
      <c r="O41" s="18">
        <f t="shared" si="9"/>
        <v>1.8333333333333333</v>
      </c>
      <c r="P41" s="18">
        <f t="shared" si="9"/>
        <v>1.6666666666666667</v>
      </c>
      <c r="Q41" s="18">
        <f t="shared" si="9"/>
        <v>2</v>
      </c>
      <c r="R41" s="18">
        <f t="shared" si="9"/>
        <v>2.3333333333333335</v>
      </c>
      <c r="S41" s="18">
        <f t="shared" si="9"/>
        <v>2.1666666666666665</v>
      </c>
      <c r="T41" s="18">
        <f t="shared" si="9"/>
        <v>2.4</v>
      </c>
      <c r="U41" s="18">
        <f t="shared" si="9"/>
        <v>1.8</v>
      </c>
      <c r="V41" s="18">
        <f t="shared" si="9"/>
        <v>1.8</v>
      </c>
      <c r="W41" s="18">
        <f t="shared" si="9"/>
        <v>1.8</v>
      </c>
      <c r="X41" s="18">
        <f t="shared" si="9"/>
        <v>1.8</v>
      </c>
      <c r="Y41" s="18">
        <f t="shared" si="9"/>
        <v>2</v>
      </c>
      <c r="Z41" s="18">
        <f t="shared" si="9"/>
        <v>2.4</v>
      </c>
      <c r="AA41" s="18">
        <f t="shared" si="9"/>
        <v>2.2000000000000002</v>
      </c>
      <c r="AB41" s="18">
        <f t="shared" si="9"/>
        <v>2.2000000000000002</v>
      </c>
    </row>
    <row r="42" spans="1:46">
      <c r="C42" s="17"/>
      <c r="D42" s="12"/>
      <c r="E42" s="4">
        <f>SUM(E33:E41)</f>
        <v>19</v>
      </c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D42" t="s">
        <v>44</v>
      </c>
    </row>
    <row r="43" spans="1:46">
      <c r="C43" s="17"/>
      <c r="D43" s="12"/>
      <c r="L43" s="16" t="s">
        <v>37</v>
      </c>
      <c r="M43" s="5">
        <f t="shared" ref="M43:AB43" si="10">SUM(M6:M31)</f>
        <v>45</v>
      </c>
      <c r="N43" s="5">
        <f t="shared" si="10"/>
        <v>41</v>
      </c>
      <c r="O43" s="5">
        <f t="shared" si="10"/>
        <v>42</v>
      </c>
      <c r="P43" s="5">
        <f t="shared" si="10"/>
        <v>42</v>
      </c>
      <c r="Q43" s="5">
        <f t="shared" si="10"/>
        <v>34</v>
      </c>
      <c r="R43" s="5">
        <f t="shared" si="10"/>
        <v>38</v>
      </c>
      <c r="S43" s="5">
        <f t="shared" si="10"/>
        <v>35</v>
      </c>
      <c r="T43" s="5">
        <f t="shared" si="10"/>
        <v>34</v>
      </c>
      <c r="U43" s="5">
        <f t="shared" si="10"/>
        <v>35</v>
      </c>
      <c r="V43" s="5">
        <f t="shared" si="10"/>
        <v>39</v>
      </c>
      <c r="W43" s="5">
        <f t="shared" si="10"/>
        <v>41</v>
      </c>
      <c r="X43" s="5">
        <f t="shared" si="10"/>
        <v>38</v>
      </c>
      <c r="Y43" s="5">
        <f t="shared" si="10"/>
        <v>36</v>
      </c>
      <c r="Z43" s="5">
        <f t="shared" si="10"/>
        <v>35</v>
      </c>
      <c r="AA43" s="5">
        <f t="shared" si="10"/>
        <v>35</v>
      </c>
      <c r="AB43" s="5">
        <f t="shared" si="10"/>
        <v>34</v>
      </c>
      <c r="AC43" s="5">
        <f>SUM(M43:AB43)</f>
        <v>604</v>
      </c>
      <c r="AD43" s="5">
        <f>M32-(M43/M54)</f>
        <v>0</v>
      </c>
      <c r="AE43" s="5">
        <f t="shared" ref="AE43:AS43" si="11">N32-(N43/N54)</f>
        <v>0</v>
      </c>
      <c r="AF43" s="5">
        <f t="shared" si="11"/>
        <v>0</v>
      </c>
      <c r="AG43" s="5">
        <f t="shared" si="11"/>
        <v>0</v>
      </c>
      <c r="AH43" s="5">
        <f t="shared" si="11"/>
        <v>0</v>
      </c>
      <c r="AI43" s="5">
        <f t="shared" si="11"/>
        <v>0</v>
      </c>
      <c r="AJ43" s="5">
        <f t="shared" si="11"/>
        <v>0</v>
      </c>
      <c r="AK43" s="5">
        <f t="shared" si="11"/>
        <v>0</v>
      </c>
      <c r="AL43" s="5">
        <f t="shared" si="11"/>
        <v>0</v>
      </c>
      <c r="AM43" s="5">
        <f t="shared" si="11"/>
        <v>0</v>
      </c>
      <c r="AN43" s="5">
        <f t="shared" si="11"/>
        <v>0</v>
      </c>
      <c r="AO43" s="5">
        <f t="shared" si="11"/>
        <v>0</v>
      </c>
      <c r="AP43" s="5">
        <f t="shared" si="11"/>
        <v>0</v>
      </c>
      <c r="AQ43" s="5">
        <f t="shared" si="11"/>
        <v>0</v>
      </c>
      <c r="AR43" s="5">
        <f t="shared" si="11"/>
        <v>0</v>
      </c>
      <c r="AS43" s="5">
        <f t="shared" si="11"/>
        <v>0</v>
      </c>
      <c r="AT43" s="5"/>
    </row>
    <row r="44" spans="1:46">
      <c r="C44" s="17"/>
      <c r="D44" s="12"/>
      <c r="L44" s="19" t="s">
        <v>472</v>
      </c>
      <c r="M44" s="5">
        <f t="shared" ref="M44:AB44" si="12">SUMIF($B6:$B31,"=x",M6:M31)</f>
        <v>0</v>
      </c>
      <c r="N44" s="5">
        <f t="shared" si="12"/>
        <v>0</v>
      </c>
      <c r="O44" s="5">
        <f t="shared" si="12"/>
        <v>0</v>
      </c>
      <c r="P44" s="5">
        <f t="shared" si="12"/>
        <v>0</v>
      </c>
      <c r="Q44" s="5">
        <f t="shared" si="12"/>
        <v>0</v>
      </c>
      <c r="R44" s="5">
        <f t="shared" si="12"/>
        <v>0</v>
      </c>
      <c r="S44" s="5">
        <f t="shared" si="12"/>
        <v>0</v>
      </c>
      <c r="T44" s="5">
        <f t="shared" si="12"/>
        <v>0</v>
      </c>
      <c r="U44" s="5">
        <f t="shared" si="12"/>
        <v>0</v>
      </c>
      <c r="V44" s="5">
        <f t="shared" si="12"/>
        <v>0</v>
      </c>
      <c r="W44" s="5">
        <f t="shared" si="12"/>
        <v>0</v>
      </c>
      <c r="X44" s="5">
        <f t="shared" si="12"/>
        <v>0</v>
      </c>
      <c r="Y44" s="5">
        <f t="shared" si="12"/>
        <v>0</v>
      </c>
      <c r="Z44" s="5">
        <f t="shared" si="12"/>
        <v>0</v>
      </c>
      <c r="AA44" s="5">
        <f t="shared" si="12"/>
        <v>0</v>
      </c>
      <c r="AB44" s="5">
        <f t="shared" si="12"/>
        <v>0</v>
      </c>
      <c r="AC44" s="5">
        <f>SUM(M44:AB52)</f>
        <v>604</v>
      </c>
      <c r="AD44" s="5" t="str">
        <f>IF(M44&gt;0,M33-(M44/M55),"nill")</f>
        <v>nill</v>
      </c>
      <c r="AE44" s="5" t="str">
        <f t="shared" ref="AE44:AS52" si="13">IF(N44&gt;0,N33-(N44/N55),"nill")</f>
        <v>nill</v>
      </c>
      <c r="AF44" s="5" t="str">
        <f t="shared" si="13"/>
        <v>nill</v>
      </c>
      <c r="AG44" s="5" t="str">
        <f t="shared" si="13"/>
        <v>nill</v>
      </c>
      <c r="AH44" s="5" t="str">
        <f t="shared" si="13"/>
        <v>nill</v>
      </c>
      <c r="AI44" s="5" t="str">
        <f t="shared" si="13"/>
        <v>nill</v>
      </c>
      <c r="AJ44" s="5" t="str">
        <f t="shared" si="13"/>
        <v>nill</v>
      </c>
      <c r="AK44" s="5" t="str">
        <f t="shared" si="13"/>
        <v>nill</v>
      </c>
      <c r="AL44" s="5" t="str">
        <f t="shared" si="13"/>
        <v>nill</v>
      </c>
      <c r="AM44" s="5" t="str">
        <f t="shared" si="13"/>
        <v>nill</v>
      </c>
      <c r="AN44" s="5" t="str">
        <f t="shared" si="13"/>
        <v>nill</v>
      </c>
      <c r="AO44" s="5" t="str">
        <f t="shared" si="13"/>
        <v>nill</v>
      </c>
      <c r="AP44" s="5" t="str">
        <f t="shared" si="13"/>
        <v>nill</v>
      </c>
      <c r="AQ44" s="5" t="str">
        <f t="shared" si="13"/>
        <v>nill</v>
      </c>
      <c r="AR44" s="5" t="str">
        <f t="shared" si="13"/>
        <v>nill</v>
      </c>
      <c r="AS44" s="5" t="str">
        <f t="shared" si="13"/>
        <v>nill</v>
      </c>
    </row>
    <row r="45" spans="1:46">
      <c r="C45" s="17"/>
      <c r="D45" s="12"/>
      <c r="L45" s="16" t="s">
        <v>63</v>
      </c>
      <c r="M45" s="5">
        <f t="shared" ref="M45:AB45" si="14">SUMIF($C6:$C31,"=x",M6:M31)</f>
        <v>0</v>
      </c>
      <c r="N45" s="5">
        <f t="shared" si="14"/>
        <v>0</v>
      </c>
      <c r="O45" s="5">
        <f t="shared" si="14"/>
        <v>0</v>
      </c>
      <c r="P45" s="5">
        <f t="shared" si="14"/>
        <v>0</v>
      </c>
      <c r="Q45" s="5">
        <f t="shared" si="14"/>
        <v>0</v>
      </c>
      <c r="R45" s="5">
        <f t="shared" si="14"/>
        <v>0</v>
      </c>
      <c r="S45" s="5">
        <f t="shared" si="14"/>
        <v>0</v>
      </c>
      <c r="T45" s="5">
        <f t="shared" si="14"/>
        <v>0</v>
      </c>
      <c r="U45" s="5">
        <f t="shared" si="14"/>
        <v>0</v>
      </c>
      <c r="V45" s="5">
        <f t="shared" si="14"/>
        <v>0</v>
      </c>
      <c r="W45" s="5">
        <f t="shared" si="14"/>
        <v>0</v>
      </c>
      <c r="X45" s="5">
        <f t="shared" si="14"/>
        <v>0</v>
      </c>
      <c r="Y45" s="5">
        <f t="shared" si="14"/>
        <v>0</v>
      </c>
      <c r="Z45" s="5">
        <f t="shared" si="14"/>
        <v>0</v>
      </c>
      <c r="AA45" s="5">
        <f t="shared" si="14"/>
        <v>0</v>
      </c>
      <c r="AB45" s="5">
        <f t="shared" si="14"/>
        <v>0</v>
      </c>
      <c r="AD45" s="5" t="str">
        <f>IF(M45&gt;0,M34-(M45/M56),"nill")</f>
        <v>nill</v>
      </c>
      <c r="AE45" s="5" t="str">
        <f t="shared" si="13"/>
        <v>nill</v>
      </c>
      <c r="AF45" s="5" t="str">
        <f t="shared" si="13"/>
        <v>nill</v>
      </c>
      <c r="AG45" s="5" t="str">
        <f t="shared" si="13"/>
        <v>nill</v>
      </c>
      <c r="AH45" s="5" t="str">
        <f t="shared" si="13"/>
        <v>nill</v>
      </c>
      <c r="AI45" s="5" t="str">
        <f t="shared" si="13"/>
        <v>nill</v>
      </c>
      <c r="AJ45" s="5" t="str">
        <f t="shared" si="13"/>
        <v>nill</v>
      </c>
      <c r="AK45" s="5" t="str">
        <f t="shared" si="13"/>
        <v>nill</v>
      </c>
      <c r="AL45" s="5" t="str">
        <f t="shared" si="13"/>
        <v>nill</v>
      </c>
      <c r="AM45" s="5" t="str">
        <f t="shared" si="13"/>
        <v>nill</v>
      </c>
      <c r="AN45" s="5" t="str">
        <f t="shared" si="13"/>
        <v>nill</v>
      </c>
      <c r="AO45" s="5" t="str">
        <f t="shared" si="13"/>
        <v>nill</v>
      </c>
      <c r="AP45" s="5" t="str">
        <f t="shared" si="13"/>
        <v>nill</v>
      </c>
      <c r="AQ45" s="5" t="str">
        <f t="shared" si="13"/>
        <v>nill</v>
      </c>
      <c r="AR45" s="5" t="str">
        <f t="shared" si="13"/>
        <v>nill</v>
      </c>
      <c r="AS45" s="5" t="str">
        <f t="shared" si="13"/>
        <v>nill</v>
      </c>
    </row>
    <row r="46" spans="1:46">
      <c r="C46" s="17"/>
      <c r="D46" s="12"/>
      <c r="L46" s="19" t="s">
        <v>64</v>
      </c>
      <c r="M46" s="5">
        <f t="shared" ref="M46:AB46" si="15">SUMIF($D6:$D31,"=x",M6:M31)</f>
        <v>0</v>
      </c>
      <c r="N46" s="5">
        <f t="shared" si="15"/>
        <v>0</v>
      </c>
      <c r="O46" s="5">
        <f t="shared" si="15"/>
        <v>0</v>
      </c>
      <c r="P46" s="5">
        <f t="shared" si="15"/>
        <v>0</v>
      </c>
      <c r="Q46" s="5">
        <f t="shared" si="15"/>
        <v>0</v>
      </c>
      <c r="R46" s="5">
        <f t="shared" si="15"/>
        <v>0</v>
      </c>
      <c r="S46" s="5">
        <f t="shared" si="15"/>
        <v>0</v>
      </c>
      <c r="T46" s="5">
        <f t="shared" si="15"/>
        <v>0</v>
      </c>
      <c r="U46" s="5">
        <f t="shared" si="15"/>
        <v>0</v>
      </c>
      <c r="V46" s="5">
        <f t="shared" si="15"/>
        <v>0</v>
      </c>
      <c r="W46" s="5">
        <f t="shared" si="15"/>
        <v>0</v>
      </c>
      <c r="X46" s="5">
        <f t="shared" si="15"/>
        <v>0</v>
      </c>
      <c r="Y46" s="5">
        <f t="shared" si="15"/>
        <v>0</v>
      </c>
      <c r="Z46" s="5">
        <f t="shared" si="15"/>
        <v>0</v>
      </c>
      <c r="AA46" s="5">
        <f t="shared" si="15"/>
        <v>0</v>
      </c>
      <c r="AB46" s="5">
        <f t="shared" si="15"/>
        <v>0</v>
      </c>
      <c r="AD46" s="5" t="str">
        <f>IF(M46&gt;0,M35-(M46/M57),"nill")</f>
        <v>nill</v>
      </c>
      <c r="AE46" s="5" t="str">
        <f t="shared" si="13"/>
        <v>nill</v>
      </c>
      <c r="AF46" s="5" t="str">
        <f t="shared" si="13"/>
        <v>nill</v>
      </c>
      <c r="AG46" s="5" t="str">
        <f t="shared" si="13"/>
        <v>nill</v>
      </c>
      <c r="AH46" s="5" t="str">
        <f t="shared" si="13"/>
        <v>nill</v>
      </c>
      <c r="AI46" s="5" t="str">
        <f t="shared" si="13"/>
        <v>nill</v>
      </c>
      <c r="AJ46" s="5" t="str">
        <f t="shared" si="13"/>
        <v>nill</v>
      </c>
      <c r="AK46" s="5" t="str">
        <f t="shared" si="13"/>
        <v>nill</v>
      </c>
      <c r="AL46" s="5" t="str">
        <f t="shared" si="13"/>
        <v>nill</v>
      </c>
      <c r="AM46" s="5" t="str">
        <f t="shared" si="13"/>
        <v>nill</v>
      </c>
      <c r="AN46" s="5" t="str">
        <f t="shared" si="13"/>
        <v>nill</v>
      </c>
      <c r="AO46" s="5" t="str">
        <f t="shared" si="13"/>
        <v>nill</v>
      </c>
      <c r="AP46" s="5" t="str">
        <f t="shared" si="13"/>
        <v>nill</v>
      </c>
      <c r="AQ46" s="5" t="str">
        <f t="shared" si="13"/>
        <v>nill</v>
      </c>
      <c r="AR46" s="5" t="str">
        <f t="shared" si="13"/>
        <v>nill</v>
      </c>
      <c r="AS46" s="5" t="str">
        <f t="shared" si="13"/>
        <v>nill</v>
      </c>
    </row>
    <row r="47" spans="1:46">
      <c r="C47" s="17"/>
      <c r="D47" s="12"/>
      <c r="L47" s="19" t="s">
        <v>40</v>
      </c>
      <c r="M47" s="5">
        <f t="shared" ref="M47:AB47" si="16">SUMIF($E6:$E31,"=x",M6:M31)</f>
        <v>0</v>
      </c>
      <c r="N47" s="5">
        <f t="shared" si="16"/>
        <v>0</v>
      </c>
      <c r="O47" s="5">
        <f t="shared" si="16"/>
        <v>0</v>
      </c>
      <c r="P47" s="5">
        <f t="shared" si="16"/>
        <v>0</v>
      </c>
      <c r="Q47" s="5">
        <f t="shared" si="16"/>
        <v>0</v>
      </c>
      <c r="R47" s="5">
        <f t="shared" si="16"/>
        <v>0</v>
      </c>
      <c r="S47" s="5">
        <f t="shared" si="16"/>
        <v>0</v>
      </c>
      <c r="T47" s="5">
        <f t="shared" si="16"/>
        <v>0</v>
      </c>
      <c r="U47" s="5">
        <f t="shared" si="16"/>
        <v>0</v>
      </c>
      <c r="V47" s="5">
        <f t="shared" si="16"/>
        <v>0</v>
      </c>
      <c r="W47" s="5">
        <f t="shared" si="16"/>
        <v>0</v>
      </c>
      <c r="X47" s="5">
        <f t="shared" si="16"/>
        <v>0</v>
      </c>
      <c r="Y47" s="5">
        <f t="shared" si="16"/>
        <v>0</v>
      </c>
      <c r="Z47" s="5">
        <f t="shared" si="16"/>
        <v>0</v>
      </c>
      <c r="AA47" s="5">
        <f t="shared" si="16"/>
        <v>0</v>
      </c>
      <c r="AB47" s="5">
        <f t="shared" si="16"/>
        <v>0</v>
      </c>
      <c r="AD47" s="5" t="str">
        <f t="shared" ref="AD47:AD52" si="17">IF(M47&gt;0,M36-(M47/M58),"nill")</f>
        <v>nill</v>
      </c>
      <c r="AE47" s="5" t="str">
        <f t="shared" si="13"/>
        <v>nill</v>
      </c>
      <c r="AF47" s="5" t="str">
        <f t="shared" si="13"/>
        <v>nill</v>
      </c>
      <c r="AG47" s="5" t="str">
        <f t="shared" si="13"/>
        <v>nill</v>
      </c>
      <c r="AH47" s="5" t="str">
        <f t="shared" si="13"/>
        <v>nill</v>
      </c>
      <c r="AI47" s="5" t="str">
        <f t="shared" si="13"/>
        <v>nill</v>
      </c>
      <c r="AJ47" s="5" t="str">
        <f t="shared" si="13"/>
        <v>nill</v>
      </c>
      <c r="AK47" s="5" t="str">
        <f t="shared" si="13"/>
        <v>nill</v>
      </c>
      <c r="AL47" s="5" t="str">
        <f t="shared" si="13"/>
        <v>nill</v>
      </c>
      <c r="AM47" s="5" t="str">
        <f t="shared" si="13"/>
        <v>nill</v>
      </c>
      <c r="AN47" s="5" t="str">
        <f t="shared" si="13"/>
        <v>nill</v>
      </c>
      <c r="AO47" s="5" t="str">
        <f t="shared" si="13"/>
        <v>nill</v>
      </c>
      <c r="AP47" s="5" t="str">
        <f t="shared" si="13"/>
        <v>nill</v>
      </c>
      <c r="AQ47" s="5" t="str">
        <f t="shared" si="13"/>
        <v>nill</v>
      </c>
      <c r="AR47" s="5" t="str">
        <f t="shared" si="13"/>
        <v>nill</v>
      </c>
      <c r="AS47" s="5" t="str">
        <f t="shared" si="13"/>
        <v>nill</v>
      </c>
    </row>
    <row r="48" spans="1:46">
      <c r="C48" s="17"/>
      <c r="D48" s="12"/>
      <c r="L48" s="19" t="s">
        <v>65</v>
      </c>
      <c r="M48" s="5">
        <f t="shared" ref="M48:AB48" si="18">SUMIF($F6:$F31,"=x",M6:M31)</f>
        <v>0</v>
      </c>
      <c r="N48" s="5">
        <f t="shared" si="18"/>
        <v>0</v>
      </c>
      <c r="O48" s="5">
        <f t="shared" si="18"/>
        <v>0</v>
      </c>
      <c r="P48" s="5">
        <f t="shared" si="18"/>
        <v>0</v>
      </c>
      <c r="Q48" s="5">
        <f t="shared" si="18"/>
        <v>0</v>
      </c>
      <c r="R48" s="5">
        <f t="shared" si="18"/>
        <v>0</v>
      </c>
      <c r="S48" s="5">
        <f t="shared" si="18"/>
        <v>0</v>
      </c>
      <c r="T48" s="5">
        <f t="shared" si="18"/>
        <v>0</v>
      </c>
      <c r="U48" s="5">
        <f t="shared" si="18"/>
        <v>0</v>
      </c>
      <c r="V48" s="5">
        <f t="shared" si="18"/>
        <v>0</v>
      </c>
      <c r="W48" s="5">
        <f t="shared" si="18"/>
        <v>0</v>
      </c>
      <c r="X48" s="5">
        <f t="shared" si="18"/>
        <v>0</v>
      </c>
      <c r="Y48" s="5">
        <f t="shared" si="18"/>
        <v>0</v>
      </c>
      <c r="Z48" s="5">
        <f t="shared" si="18"/>
        <v>0</v>
      </c>
      <c r="AA48" s="5">
        <f t="shared" si="18"/>
        <v>0</v>
      </c>
      <c r="AB48" s="5">
        <f t="shared" si="18"/>
        <v>0</v>
      </c>
      <c r="AD48" s="5" t="str">
        <f t="shared" si="17"/>
        <v>nill</v>
      </c>
      <c r="AE48" s="5" t="str">
        <f t="shared" si="13"/>
        <v>nill</v>
      </c>
      <c r="AF48" s="5" t="str">
        <f t="shared" si="13"/>
        <v>nill</v>
      </c>
      <c r="AG48" s="5" t="str">
        <f t="shared" si="13"/>
        <v>nill</v>
      </c>
      <c r="AH48" s="5" t="str">
        <f t="shared" si="13"/>
        <v>nill</v>
      </c>
      <c r="AI48" s="5" t="str">
        <f t="shared" si="13"/>
        <v>nill</v>
      </c>
      <c r="AJ48" s="5" t="str">
        <f t="shared" si="13"/>
        <v>nill</v>
      </c>
      <c r="AK48" s="5" t="str">
        <f t="shared" si="13"/>
        <v>nill</v>
      </c>
      <c r="AL48" s="5" t="str">
        <f t="shared" si="13"/>
        <v>nill</v>
      </c>
      <c r="AM48" s="5" t="str">
        <f t="shared" si="13"/>
        <v>nill</v>
      </c>
      <c r="AN48" s="5" t="str">
        <f t="shared" si="13"/>
        <v>nill</v>
      </c>
      <c r="AO48" s="5" t="str">
        <f t="shared" si="13"/>
        <v>nill</v>
      </c>
      <c r="AP48" s="5" t="str">
        <f t="shared" si="13"/>
        <v>nill</v>
      </c>
      <c r="AQ48" s="5" t="str">
        <f t="shared" si="13"/>
        <v>nill</v>
      </c>
      <c r="AR48" s="5" t="str">
        <f t="shared" si="13"/>
        <v>nill</v>
      </c>
      <c r="AS48" s="5" t="str">
        <f t="shared" si="13"/>
        <v>nill</v>
      </c>
    </row>
    <row r="49" spans="3:45">
      <c r="C49" s="17"/>
      <c r="D49" s="12"/>
      <c r="L49" s="16" t="s">
        <v>66</v>
      </c>
      <c r="M49" s="5">
        <f t="shared" ref="M49:AB49" si="19">SUMIF($G6:$G31,"=x",M6:M31)</f>
        <v>2</v>
      </c>
      <c r="N49" s="5">
        <f t="shared" si="19"/>
        <v>4</v>
      </c>
      <c r="O49" s="5">
        <f t="shared" si="19"/>
        <v>2</v>
      </c>
      <c r="P49" s="5">
        <f t="shared" si="19"/>
        <v>2</v>
      </c>
      <c r="Q49" s="5">
        <f t="shared" si="19"/>
        <v>1</v>
      </c>
      <c r="R49" s="5">
        <f t="shared" si="19"/>
        <v>3</v>
      </c>
      <c r="S49" s="5">
        <f t="shared" si="19"/>
        <v>3</v>
      </c>
      <c r="T49" s="5">
        <f t="shared" si="19"/>
        <v>0</v>
      </c>
      <c r="U49" s="5">
        <f t="shared" si="19"/>
        <v>0</v>
      </c>
      <c r="V49" s="5">
        <f t="shared" si="19"/>
        <v>0</v>
      </c>
      <c r="W49" s="5">
        <f t="shared" si="19"/>
        <v>0</v>
      </c>
      <c r="X49" s="5">
        <f t="shared" si="19"/>
        <v>0</v>
      </c>
      <c r="Y49" s="5">
        <f t="shared" si="19"/>
        <v>0</v>
      </c>
      <c r="Z49" s="5">
        <f t="shared" si="19"/>
        <v>0</v>
      </c>
      <c r="AA49" s="5">
        <f t="shared" si="19"/>
        <v>0</v>
      </c>
      <c r="AB49" s="5">
        <f t="shared" si="19"/>
        <v>0</v>
      </c>
      <c r="AD49" s="5">
        <f t="shared" si="17"/>
        <v>0</v>
      </c>
      <c r="AE49" s="5">
        <f t="shared" si="13"/>
        <v>0</v>
      </c>
      <c r="AF49" s="5">
        <f t="shared" si="13"/>
        <v>0</v>
      </c>
      <c r="AG49" s="5">
        <f t="shared" si="13"/>
        <v>0</v>
      </c>
      <c r="AH49" s="5">
        <f t="shared" si="13"/>
        <v>0</v>
      </c>
      <c r="AI49" s="5">
        <f t="shared" si="13"/>
        <v>0</v>
      </c>
      <c r="AJ49" s="5">
        <f t="shared" si="13"/>
        <v>0</v>
      </c>
      <c r="AK49" s="5" t="str">
        <f t="shared" si="13"/>
        <v>nill</v>
      </c>
      <c r="AL49" s="5" t="str">
        <f t="shared" si="13"/>
        <v>nill</v>
      </c>
      <c r="AM49" s="5" t="str">
        <f t="shared" si="13"/>
        <v>nill</v>
      </c>
      <c r="AN49" s="5" t="str">
        <f t="shared" si="13"/>
        <v>nill</v>
      </c>
      <c r="AO49" s="5" t="str">
        <f t="shared" si="13"/>
        <v>nill</v>
      </c>
      <c r="AP49" s="5" t="str">
        <f t="shared" si="13"/>
        <v>nill</v>
      </c>
      <c r="AQ49" s="5" t="str">
        <f t="shared" si="13"/>
        <v>nill</v>
      </c>
      <c r="AR49" s="5" t="str">
        <f t="shared" si="13"/>
        <v>nill</v>
      </c>
      <c r="AS49" s="5" t="str">
        <f t="shared" si="13"/>
        <v>nill</v>
      </c>
    </row>
    <row r="50" spans="3:45">
      <c r="C50" s="17"/>
      <c r="D50" s="12"/>
      <c r="L50" s="16" t="s">
        <v>67</v>
      </c>
      <c r="M50" s="5">
        <f t="shared" ref="M50:AB50" si="20">SUMIF($H6:$H31,"=x",M6:M31)</f>
        <v>2</v>
      </c>
      <c r="N50" s="5">
        <f t="shared" si="20"/>
        <v>2</v>
      </c>
      <c r="O50" s="5">
        <f t="shared" si="20"/>
        <v>2</v>
      </c>
      <c r="P50" s="5">
        <f t="shared" si="20"/>
        <v>2</v>
      </c>
      <c r="Q50" s="5">
        <f t="shared" si="20"/>
        <v>3</v>
      </c>
      <c r="R50" s="5">
        <f t="shared" si="20"/>
        <v>3</v>
      </c>
      <c r="S50" s="5">
        <f t="shared" si="20"/>
        <v>2</v>
      </c>
      <c r="T50" s="5">
        <f t="shared" si="20"/>
        <v>2</v>
      </c>
      <c r="U50" s="5">
        <f t="shared" si="20"/>
        <v>1</v>
      </c>
      <c r="V50" s="5">
        <f t="shared" si="20"/>
        <v>3</v>
      </c>
      <c r="W50" s="5">
        <f t="shared" si="20"/>
        <v>4</v>
      </c>
      <c r="X50" s="5">
        <f t="shared" si="20"/>
        <v>4</v>
      </c>
      <c r="Y50" s="5">
        <f t="shared" si="20"/>
        <v>2</v>
      </c>
      <c r="Z50" s="5">
        <f t="shared" si="20"/>
        <v>3</v>
      </c>
      <c r="AA50" s="5">
        <f t="shared" si="20"/>
        <v>3</v>
      </c>
      <c r="AB50" s="5">
        <f t="shared" si="20"/>
        <v>3</v>
      </c>
      <c r="AD50" s="5">
        <f t="shared" si="17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si="13"/>
        <v>0</v>
      </c>
      <c r="AK50" s="5">
        <f t="shared" si="13"/>
        <v>0</v>
      </c>
      <c r="AL50" s="5">
        <f t="shared" si="13"/>
        <v>0</v>
      </c>
      <c r="AM50" s="5">
        <f t="shared" si="13"/>
        <v>0</v>
      </c>
      <c r="AN50" s="5">
        <f t="shared" si="13"/>
        <v>0</v>
      </c>
      <c r="AO50" s="5">
        <f t="shared" si="13"/>
        <v>0</v>
      </c>
      <c r="AP50" s="5">
        <f t="shared" si="13"/>
        <v>0</v>
      </c>
      <c r="AQ50" s="5">
        <f t="shared" si="13"/>
        <v>0</v>
      </c>
      <c r="AR50" s="5">
        <f t="shared" si="13"/>
        <v>0</v>
      </c>
      <c r="AS50" s="5">
        <f t="shared" si="13"/>
        <v>0</v>
      </c>
    </row>
    <row r="51" spans="3:45">
      <c r="C51" s="17"/>
      <c r="D51" s="12"/>
      <c r="L51" s="16" t="s">
        <v>38</v>
      </c>
      <c r="M51" s="5">
        <f t="shared" ref="M51:AB51" si="21">SUMIF($I6:$I31,"=x",M6:M31)</f>
        <v>32</v>
      </c>
      <c r="N51" s="5">
        <f t="shared" si="21"/>
        <v>25</v>
      </c>
      <c r="O51" s="5">
        <f t="shared" si="21"/>
        <v>27</v>
      </c>
      <c r="P51" s="5">
        <f t="shared" si="21"/>
        <v>28</v>
      </c>
      <c r="Q51" s="5">
        <f t="shared" si="21"/>
        <v>18</v>
      </c>
      <c r="R51" s="5">
        <f t="shared" si="21"/>
        <v>18</v>
      </c>
      <c r="S51" s="5">
        <f t="shared" si="21"/>
        <v>17</v>
      </c>
      <c r="T51" s="5">
        <f t="shared" si="21"/>
        <v>20</v>
      </c>
      <c r="U51" s="5">
        <f t="shared" si="21"/>
        <v>25</v>
      </c>
      <c r="V51" s="5">
        <f t="shared" si="21"/>
        <v>27</v>
      </c>
      <c r="W51" s="5">
        <f t="shared" si="21"/>
        <v>28</v>
      </c>
      <c r="X51" s="5">
        <f t="shared" si="21"/>
        <v>25</v>
      </c>
      <c r="Y51" s="5">
        <f t="shared" si="21"/>
        <v>24</v>
      </c>
      <c r="Z51" s="5">
        <f t="shared" si="21"/>
        <v>20</v>
      </c>
      <c r="AA51" s="5">
        <f t="shared" si="21"/>
        <v>21</v>
      </c>
      <c r="AB51" s="5">
        <f t="shared" si="21"/>
        <v>20</v>
      </c>
      <c r="AD51" s="5">
        <f t="shared" si="17"/>
        <v>0</v>
      </c>
      <c r="AE51" s="5">
        <f t="shared" si="13"/>
        <v>0</v>
      </c>
      <c r="AF51" s="5">
        <f t="shared" si="13"/>
        <v>0</v>
      </c>
      <c r="AG51" s="5">
        <f t="shared" si="13"/>
        <v>0</v>
      </c>
      <c r="AH51" s="5">
        <f t="shared" si="13"/>
        <v>0</v>
      </c>
      <c r="AI51" s="5">
        <f t="shared" si="13"/>
        <v>0</v>
      </c>
      <c r="AJ51" s="5">
        <f t="shared" si="13"/>
        <v>0</v>
      </c>
      <c r="AK51" s="5">
        <f t="shared" si="13"/>
        <v>0</v>
      </c>
      <c r="AL51" s="5">
        <f t="shared" si="13"/>
        <v>0</v>
      </c>
      <c r="AM51" s="5">
        <f t="shared" si="13"/>
        <v>0</v>
      </c>
      <c r="AN51" s="5">
        <f t="shared" si="13"/>
        <v>0</v>
      </c>
      <c r="AO51" s="5">
        <f t="shared" si="13"/>
        <v>0</v>
      </c>
      <c r="AP51" s="5">
        <f t="shared" si="13"/>
        <v>0</v>
      </c>
      <c r="AQ51" s="5">
        <f t="shared" si="13"/>
        <v>0</v>
      </c>
      <c r="AR51" s="5">
        <f t="shared" si="13"/>
        <v>0</v>
      </c>
      <c r="AS51" s="5">
        <f t="shared" si="13"/>
        <v>0</v>
      </c>
    </row>
    <row r="52" spans="3:45">
      <c r="C52" s="16"/>
      <c r="D52" s="12"/>
      <c r="L52" s="16" t="s">
        <v>39</v>
      </c>
      <c r="M52" s="5">
        <f t="shared" ref="M52:AB52" si="22">SUMIF($J6:$J31,"=x",M6:M31)</f>
        <v>9</v>
      </c>
      <c r="N52" s="5">
        <f t="shared" si="22"/>
        <v>10</v>
      </c>
      <c r="O52" s="5">
        <f t="shared" si="22"/>
        <v>11</v>
      </c>
      <c r="P52" s="5">
        <f t="shared" si="22"/>
        <v>10</v>
      </c>
      <c r="Q52" s="5">
        <f t="shared" si="22"/>
        <v>12</v>
      </c>
      <c r="R52" s="5">
        <f t="shared" si="22"/>
        <v>14</v>
      </c>
      <c r="S52" s="5">
        <f t="shared" si="22"/>
        <v>13</v>
      </c>
      <c r="T52" s="5">
        <f t="shared" si="22"/>
        <v>12</v>
      </c>
      <c r="U52" s="5">
        <f t="shared" si="22"/>
        <v>9</v>
      </c>
      <c r="V52" s="5">
        <f t="shared" si="22"/>
        <v>9</v>
      </c>
      <c r="W52" s="5">
        <f t="shared" si="22"/>
        <v>9</v>
      </c>
      <c r="X52" s="5">
        <f t="shared" si="22"/>
        <v>9</v>
      </c>
      <c r="Y52" s="5">
        <f t="shared" si="22"/>
        <v>10</v>
      </c>
      <c r="Z52" s="5">
        <f t="shared" si="22"/>
        <v>12</v>
      </c>
      <c r="AA52" s="5">
        <f t="shared" si="22"/>
        <v>11</v>
      </c>
      <c r="AB52" s="5">
        <f t="shared" si="22"/>
        <v>11</v>
      </c>
      <c r="AD52" s="5">
        <f t="shared" si="17"/>
        <v>0</v>
      </c>
      <c r="AE52" s="5">
        <f t="shared" si="13"/>
        <v>0</v>
      </c>
      <c r="AF52" s="5">
        <f t="shared" si="13"/>
        <v>0</v>
      </c>
      <c r="AG52" s="5">
        <f t="shared" si="13"/>
        <v>0</v>
      </c>
      <c r="AH52" s="5">
        <f t="shared" si="13"/>
        <v>0</v>
      </c>
      <c r="AI52" s="5">
        <f t="shared" si="13"/>
        <v>0</v>
      </c>
      <c r="AJ52" s="5">
        <f t="shared" si="13"/>
        <v>0</v>
      </c>
      <c r="AK52" s="5">
        <f t="shared" si="13"/>
        <v>0</v>
      </c>
      <c r="AL52" s="5">
        <f t="shared" si="13"/>
        <v>0</v>
      </c>
      <c r="AM52" s="5">
        <f t="shared" si="13"/>
        <v>0</v>
      </c>
      <c r="AN52" s="5">
        <f t="shared" si="13"/>
        <v>0</v>
      </c>
      <c r="AO52" s="5">
        <f t="shared" si="13"/>
        <v>0</v>
      </c>
      <c r="AP52" s="5">
        <f t="shared" si="13"/>
        <v>0</v>
      </c>
      <c r="AQ52" s="5">
        <f t="shared" si="13"/>
        <v>0</v>
      </c>
      <c r="AR52" s="5">
        <f t="shared" si="13"/>
        <v>0</v>
      </c>
      <c r="AS52" s="5">
        <f t="shared" si="13"/>
        <v>0</v>
      </c>
    </row>
    <row r="53" spans="3:45">
      <c r="D53" s="12"/>
      <c r="L53" s="1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3:45">
      <c r="C54" s="16"/>
      <c r="D54" s="12"/>
      <c r="L54" s="16" t="s">
        <v>72</v>
      </c>
      <c r="M54" s="5">
        <f t="shared" ref="M54:AB54" si="23">COUNT(M6:M31)</f>
        <v>19</v>
      </c>
      <c r="N54" s="5">
        <f t="shared" si="23"/>
        <v>18</v>
      </c>
      <c r="O54" s="5">
        <f t="shared" si="23"/>
        <v>19</v>
      </c>
      <c r="P54" s="5">
        <f t="shared" si="23"/>
        <v>19</v>
      </c>
      <c r="Q54" s="5">
        <f t="shared" si="23"/>
        <v>19</v>
      </c>
      <c r="R54" s="5">
        <f t="shared" si="23"/>
        <v>19</v>
      </c>
      <c r="S54" s="5">
        <f t="shared" si="23"/>
        <v>19</v>
      </c>
      <c r="T54" s="5">
        <f t="shared" si="23"/>
        <v>14</v>
      </c>
      <c r="U54" s="5">
        <f t="shared" si="23"/>
        <v>14</v>
      </c>
      <c r="V54" s="5">
        <f t="shared" si="23"/>
        <v>14</v>
      </c>
      <c r="W54" s="5">
        <f t="shared" si="23"/>
        <v>14</v>
      </c>
      <c r="X54" s="5">
        <f t="shared" si="23"/>
        <v>14</v>
      </c>
      <c r="Y54" s="5">
        <f t="shared" si="23"/>
        <v>14</v>
      </c>
      <c r="Z54" s="5">
        <f t="shared" si="23"/>
        <v>14</v>
      </c>
      <c r="AA54" s="5">
        <f t="shared" si="23"/>
        <v>14</v>
      </c>
      <c r="AB54" s="5">
        <f t="shared" si="23"/>
        <v>14</v>
      </c>
      <c r="AC54" s="5">
        <f>SUM(M54:AB54)</f>
        <v>258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3:45">
      <c r="D55" s="12"/>
      <c r="L55" s="19" t="s">
        <v>473</v>
      </c>
      <c r="M55" s="5">
        <f t="shared" ref="M55:AB55" si="24">COUNTIFS($B6:$B31,"=x",M6:M31,"&gt;0")</f>
        <v>0</v>
      </c>
      <c r="N55" s="5">
        <f t="shared" si="24"/>
        <v>0</v>
      </c>
      <c r="O55" s="5">
        <f t="shared" si="24"/>
        <v>0</v>
      </c>
      <c r="P55" s="5">
        <f t="shared" si="24"/>
        <v>0</v>
      </c>
      <c r="Q55" s="5">
        <f t="shared" si="24"/>
        <v>0</v>
      </c>
      <c r="R55" s="5">
        <f t="shared" si="24"/>
        <v>0</v>
      </c>
      <c r="S55" s="5">
        <f t="shared" si="24"/>
        <v>0</v>
      </c>
      <c r="T55" s="5">
        <f t="shared" si="24"/>
        <v>0</v>
      </c>
      <c r="U55" s="5">
        <f t="shared" si="24"/>
        <v>0</v>
      </c>
      <c r="V55" s="5">
        <f t="shared" si="24"/>
        <v>0</v>
      </c>
      <c r="W55" s="5">
        <f t="shared" si="24"/>
        <v>0</v>
      </c>
      <c r="X55" s="5">
        <f t="shared" si="24"/>
        <v>0</v>
      </c>
      <c r="Y55" s="5">
        <f t="shared" si="24"/>
        <v>0</v>
      </c>
      <c r="Z55" s="5">
        <f t="shared" si="24"/>
        <v>0</v>
      </c>
      <c r="AA55" s="5">
        <f t="shared" si="24"/>
        <v>0</v>
      </c>
      <c r="AB55" s="5">
        <f t="shared" si="24"/>
        <v>0</v>
      </c>
      <c r="AC55" s="5">
        <f>SUM(M55:AB63)</f>
        <v>258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</row>
    <row r="56" spans="3:45">
      <c r="D56" s="12"/>
      <c r="L56" s="16" t="s">
        <v>74</v>
      </c>
      <c r="M56" s="5">
        <f t="shared" ref="M56:AB56" si="25">COUNTIFS($C6:$C31,"=x",M6:M31,"&gt;0")</f>
        <v>0</v>
      </c>
      <c r="N56" s="5">
        <f t="shared" si="25"/>
        <v>0</v>
      </c>
      <c r="O56" s="5">
        <f t="shared" si="25"/>
        <v>0</v>
      </c>
      <c r="P56" s="5">
        <f t="shared" si="25"/>
        <v>0</v>
      </c>
      <c r="Q56" s="5">
        <f t="shared" si="25"/>
        <v>0</v>
      </c>
      <c r="R56" s="5">
        <f t="shared" si="25"/>
        <v>0</v>
      </c>
      <c r="S56" s="5">
        <f t="shared" si="25"/>
        <v>0</v>
      </c>
      <c r="T56" s="5">
        <f t="shared" si="25"/>
        <v>0</v>
      </c>
      <c r="U56" s="5">
        <f t="shared" si="25"/>
        <v>0</v>
      </c>
      <c r="V56" s="5">
        <f t="shared" si="25"/>
        <v>0</v>
      </c>
      <c r="W56" s="5">
        <f t="shared" si="25"/>
        <v>0</v>
      </c>
      <c r="X56" s="5">
        <f t="shared" si="25"/>
        <v>0</v>
      </c>
      <c r="Y56" s="5">
        <f t="shared" si="25"/>
        <v>0</v>
      </c>
      <c r="Z56" s="5">
        <f t="shared" si="25"/>
        <v>0</v>
      </c>
      <c r="AA56" s="5">
        <f t="shared" si="25"/>
        <v>0</v>
      </c>
      <c r="AB56" s="5">
        <f t="shared" si="25"/>
        <v>0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</row>
    <row r="57" spans="3:45">
      <c r="D57" s="12"/>
      <c r="L57" s="19" t="s">
        <v>75</v>
      </c>
      <c r="M57" s="5">
        <f t="shared" ref="M57:AB57" si="26">COUNTIFS($D6:$D31,"=x",M6:M31,"&gt;0")</f>
        <v>0</v>
      </c>
      <c r="N57" s="5">
        <f t="shared" si="26"/>
        <v>0</v>
      </c>
      <c r="O57" s="5">
        <f t="shared" si="26"/>
        <v>0</v>
      </c>
      <c r="P57" s="5">
        <f t="shared" si="26"/>
        <v>0</v>
      </c>
      <c r="Q57" s="5">
        <f t="shared" si="26"/>
        <v>0</v>
      </c>
      <c r="R57" s="5">
        <f t="shared" si="26"/>
        <v>0</v>
      </c>
      <c r="S57" s="5">
        <f t="shared" si="26"/>
        <v>0</v>
      </c>
      <c r="T57" s="5">
        <f t="shared" si="26"/>
        <v>0</v>
      </c>
      <c r="U57" s="5">
        <f t="shared" si="26"/>
        <v>0</v>
      </c>
      <c r="V57" s="5">
        <f t="shared" si="26"/>
        <v>0</v>
      </c>
      <c r="W57" s="5">
        <f t="shared" si="26"/>
        <v>0</v>
      </c>
      <c r="X57" s="5">
        <f t="shared" si="26"/>
        <v>0</v>
      </c>
      <c r="Y57" s="5">
        <f t="shared" si="26"/>
        <v>0</v>
      </c>
      <c r="Z57" s="5">
        <f t="shared" si="26"/>
        <v>0</v>
      </c>
      <c r="AA57" s="5">
        <f t="shared" si="26"/>
        <v>0</v>
      </c>
      <c r="AB57" s="5">
        <f t="shared" si="26"/>
        <v>0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</row>
    <row r="58" spans="3:45">
      <c r="C58" s="16"/>
      <c r="D58" s="12"/>
      <c r="L58" s="19" t="s">
        <v>76</v>
      </c>
      <c r="M58" s="5">
        <f t="shared" ref="M58:AB58" si="27">COUNTIFS($E6:$E31,"=x",M6:M31,"&gt;0")</f>
        <v>0</v>
      </c>
      <c r="N58" s="5">
        <f t="shared" si="27"/>
        <v>0</v>
      </c>
      <c r="O58" s="5">
        <f t="shared" si="27"/>
        <v>0</v>
      </c>
      <c r="P58" s="5">
        <f t="shared" si="27"/>
        <v>0</v>
      </c>
      <c r="Q58" s="5">
        <f t="shared" si="27"/>
        <v>0</v>
      </c>
      <c r="R58" s="5">
        <f t="shared" si="27"/>
        <v>0</v>
      </c>
      <c r="S58" s="5">
        <f t="shared" si="27"/>
        <v>0</v>
      </c>
      <c r="T58" s="5">
        <f t="shared" si="27"/>
        <v>0</v>
      </c>
      <c r="U58" s="5">
        <f t="shared" si="27"/>
        <v>0</v>
      </c>
      <c r="V58" s="5">
        <f t="shared" si="27"/>
        <v>0</v>
      </c>
      <c r="W58" s="5">
        <f t="shared" si="27"/>
        <v>0</v>
      </c>
      <c r="X58" s="5">
        <f t="shared" si="27"/>
        <v>0</v>
      </c>
      <c r="Y58" s="5">
        <f t="shared" si="27"/>
        <v>0</v>
      </c>
      <c r="Z58" s="5">
        <f t="shared" si="27"/>
        <v>0</v>
      </c>
      <c r="AA58" s="5">
        <f t="shared" si="27"/>
        <v>0</v>
      </c>
      <c r="AB58" s="5">
        <f t="shared" si="27"/>
        <v>0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</row>
    <row r="59" spans="3:45">
      <c r="D59" s="12"/>
      <c r="L59" s="19" t="s">
        <v>77</v>
      </c>
      <c r="M59" s="5">
        <f t="shared" ref="M59:AB59" si="28">COUNTIFS($F6:$F31,"=x",M6:M31,"&gt;0")</f>
        <v>0</v>
      </c>
      <c r="N59" s="5">
        <f t="shared" si="28"/>
        <v>0</v>
      </c>
      <c r="O59" s="5">
        <f t="shared" si="28"/>
        <v>0</v>
      </c>
      <c r="P59" s="5">
        <f t="shared" si="28"/>
        <v>0</v>
      </c>
      <c r="Q59" s="5">
        <f t="shared" si="28"/>
        <v>0</v>
      </c>
      <c r="R59" s="5">
        <f t="shared" si="28"/>
        <v>0</v>
      </c>
      <c r="S59" s="5">
        <f t="shared" si="28"/>
        <v>0</v>
      </c>
      <c r="T59" s="5">
        <f t="shared" si="28"/>
        <v>0</v>
      </c>
      <c r="U59" s="5">
        <f t="shared" si="28"/>
        <v>0</v>
      </c>
      <c r="V59" s="5">
        <f t="shared" si="28"/>
        <v>0</v>
      </c>
      <c r="W59" s="5">
        <f t="shared" si="28"/>
        <v>0</v>
      </c>
      <c r="X59" s="5">
        <f t="shared" si="28"/>
        <v>0</v>
      </c>
      <c r="Y59" s="5">
        <f t="shared" si="28"/>
        <v>0</v>
      </c>
      <c r="Z59" s="5">
        <f t="shared" si="28"/>
        <v>0</v>
      </c>
      <c r="AA59" s="5">
        <f t="shared" si="28"/>
        <v>0</v>
      </c>
      <c r="AB59" s="5">
        <f t="shared" si="28"/>
        <v>0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3:45">
      <c r="D60" s="12"/>
      <c r="L60" s="16" t="s">
        <v>78</v>
      </c>
      <c r="M60" s="5">
        <f t="shared" ref="M60:AB60" si="29">COUNTIFS($G6:$G31,"=x",M6:M31,"&gt;0")</f>
        <v>1</v>
      </c>
      <c r="N60" s="5">
        <f t="shared" si="29"/>
        <v>1</v>
      </c>
      <c r="O60" s="5">
        <f t="shared" si="29"/>
        <v>1</v>
      </c>
      <c r="P60" s="5">
        <f t="shared" si="29"/>
        <v>1</v>
      </c>
      <c r="Q60" s="5">
        <f t="shared" si="29"/>
        <v>1</v>
      </c>
      <c r="R60" s="5">
        <f t="shared" si="29"/>
        <v>1</v>
      </c>
      <c r="S60" s="5">
        <f t="shared" si="29"/>
        <v>1</v>
      </c>
      <c r="T60" s="5">
        <f t="shared" si="29"/>
        <v>0</v>
      </c>
      <c r="U60" s="5">
        <f t="shared" si="29"/>
        <v>0</v>
      </c>
      <c r="V60" s="5">
        <f t="shared" si="29"/>
        <v>0</v>
      </c>
      <c r="W60" s="5">
        <f t="shared" si="29"/>
        <v>0</v>
      </c>
      <c r="X60" s="5">
        <f t="shared" si="29"/>
        <v>0</v>
      </c>
      <c r="Y60" s="5">
        <f t="shared" si="29"/>
        <v>0</v>
      </c>
      <c r="Z60" s="5">
        <f t="shared" si="29"/>
        <v>0</v>
      </c>
      <c r="AA60" s="5">
        <f t="shared" si="29"/>
        <v>0</v>
      </c>
      <c r="AB60" s="5">
        <f t="shared" si="29"/>
        <v>0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3:45">
      <c r="D61" s="12"/>
      <c r="L61" s="16" t="s">
        <v>79</v>
      </c>
      <c r="M61" s="5">
        <f t="shared" ref="M61:AB61" si="30">COUNTIFS($H6:$H31,"=x",M6:M31,"&gt;0")</f>
        <v>1</v>
      </c>
      <c r="N61" s="5">
        <f t="shared" si="30"/>
        <v>1</v>
      </c>
      <c r="O61" s="5">
        <f t="shared" si="30"/>
        <v>1</v>
      </c>
      <c r="P61" s="5">
        <f t="shared" si="30"/>
        <v>1</v>
      </c>
      <c r="Q61" s="5">
        <f t="shared" si="30"/>
        <v>1</v>
      </c>
      <c r="R61" s="5">
        <f t="shared" si="30"/>
        <v>1</v>
      </c>
      <c r="S61" s="5">
        <f t="shared" si="30"/>
        <v>1</v>
      </c>
      <c r="T61" s="5">
        <f t="shared" si="30"/>
        <v>1</v>
      </c>
      <c r="U61" s="5">
        <f t="shared" si="30"/>
        <v>1</v>
      </c>
      <c r="V61" s="5">
        <f t="shared" si="30"/>
        <v>1</v>
      </c>
      <c r="W61" s="5">
        <f t="shared" si="30"/>
        <v>1</v>
      </c>
      <c r="X61" s="5">
        <f t="shared" si="30"/>
        <v>1</v>
      </c>
      <c r="Y61" s="5">
        <f t="shared" si="30"/>
        <v>1</v>
      </c>
      <c r="Z61" s="5">
        <f t="shared" si="30"/>
        <v>1</v>
      </c>
      <c r="AA61" s="5">
        <f t="shared" si="30"/>
        <v>1</v>
      </c>
      <c r="AB61" s="5">
        <f t="shared" si="30"/>
        <v>1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3:45">
      <c r="C62" s="17"/>
      <c r="D62" s="12"/>
      <c r="L62" s="16" t="s">
        <v>80</v>
      </c>
      <c r="M62" s="5">
        <f t="shared" ref="M62:AB62" si="31">COUNTIFS($I6:$I31,"=x",M6:M31,"&gt;0")</f>
        <v>11</v>
      </c>
      <c r="N62" s="5">
        <f t="shared" si="31"/>
        <v>10</v>
      </c>
      <c r="O62" s="5">
        <f t="shared" si="31"/>
        <v>11</v>
      </c>
      <c r="P62" s="5">
        <f t="shared" si="31"/>
        <v>11</v>
      </c>
      <c r="Q62" s="5">
        <f t="shared" si="31"/>
        <v>11</v>
      </c>
      <c r="R62" s="5">
        <f t="shared" si="31"/>
        <v>11</v>
      </c>
      <c r="S62" s="5">
        <f t="shared" si="31"/>
        <v>11</v>
      </c>
      <c r="T62" s="5">
        <f t="shared" si="31"/>
        <v>8</v>
      </c>
      <c r="U62" s="5">
        <f t="shared" si="31"/>
        <v>8</v>
      </c>
      <c r="V62" s="5">
        <f t="shared" si="31"/>
        <v>8</v>
      </c>
      <c r="W62" s="5">
        <f t="shared" si="31"/>
        <v>8</v>
      </c>
      <c r="X62" s="5">
        <f t="shared" si="31"/>
        <v>8</v>
      </c>
      <c r="Y62" s="5">
        <f t="shared" si="31"/>
        <v>8</v>
      </c>
      <c r="Z62" s="5">
        <f t="shared" si="31"/>
        <v>8</v>
      </c>
      <c r="AA62" s="5">
        <f t="shared" si="31"/>
        <v>8</v>
      </c>
      <c r="AB62" s="5">
        <f t="shared" si="31"/>
        <v>8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3:45">
      <c r="C63" s="17"/>
      <c r="D63" s="12"/>
      <c r="L63" s="16" t="s">
        <v>81</v>
      </c>
      <c r="M63" s="5">
        <f t="shared" ref="M63:AB63" si="32">COUNTIFS($J6:$J31,"=x",M6:M31,"&gt;0")</f>
        <v>6</v>
      </c>
      <c r="N63" s="5">
        <f t="shared" si="32"/>
        <v>6</v>
      </c>
      <c r="O63" s="5">
        <f t="shared" si="32"/>
        <v>6</v>
      </c>
      <c r="P63" s="5">
        <f t="shared" si="32"/>
        <v>6</v>
      </c>
      <c r="Q63" s="5">
        <f t="shared" si="32"/>
        <v>6</v>
      </c>
      <c r="R63" s="5">
        <f t="shared" si="32"/>
        <v>6</v>
      </c>
      <c r="S63" s="5">
        <f t="shared" si="32"/>
        <v>6</v>
      </c>
      <c r="T63" s="5">
        <f t="shared" si="32"/>
        <v>5</v>
      </c>
      <c r="U63" s="5">
        <f t="shared" si="32"/>
        <v>5</v>
      </c>
      <c r="V63" s="5">
        <f t="shared" si="32"/>
        <v>5</v>
      </c>
      <c r="W63" s="5">
        <f t="shared" si="32"/>
        <v>5</v>
      </c>
      <c r="X63" s="5">
        <f t="shared" si="32"/>
        <v>5</v>
      </c>
      <c r="Y63" s="5">
        <f t="shared" si="32"/>
        <v>5</v>
      </c>
      <c r="Z63" s="5">
        <f t="shared" si="32"/>
        <v>5</v>
      </c>
      <c r="AA63" s="5">
        <f t="shared" si="32"/>
        <v>5</v>
      </c>
      <c r="AB63" s="5">
        <f t="shared" si="32"/>
        <v>5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3:45">
      <c r="C64" s="17"/>
      <c r="D64" s="12"/>
      <c r="L64" s="1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3:45" ht="72">
      <c r="C65" s="17"/>
      <c r="D65" s="12"/>
      <c r="M65" s="3" t="s">
        <v>0</v>
      </c>
      <c r="N65" s="3" t="s">
        <v>6</v>
      </c>
      <c r="O65" s="3" t="s">
        <v>7</v>
      </c>
      <c r="P65" s="3" t="s">
        <v>8</v>
      </c>
      <c r="Q65" s="3" t="s">
        <v>9</v>
      </c>
      <c r="R65" s="3" t="s">
        <v>1</v>
      </c>
      <c r="S65" s="3" t="s">
        <v>2</v>
      </c>
      <c r="T65" s="3" t="s">
        <v>3</v>
      </c>
      <c r="U65" s="3" t="s">
        <v>4</v>
      </c>
      <c r="V65" s="3" t="s">
        <v>17</v>
      </c>
      <c r="W65" s="3" t="s">
        <v>18</v>
      </c>
      <c r="X65" s="3" t="s">
        <v>19</v>
      </c>
      <c r="Y65" s="3" t="s">
        <v>20</v>
      </c>
      <c r="Z65" s="3" t="s">
        <v>21</v>
      </c>
      <c r="AA65" s="3" t="s">
        <v>22</v>
      </c>
      <c r="AB65" s="3" t="s">
        <v>23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3:45">
      <c r="C66" s="17"/>
      <c r="D66" s="12"/>
      <c r="L66" s="16" t="s">
        <v>32</v>
      </c>
      <c r="M66" s="28">
        <f>IF(M54&gt;0,M43/M54,"")</f>
        <v>2.3684210526315788</v>
      </c>
      <c r="N66" s="28">
        <f t="shared" ref="N66:AB66" si="33">IF(N54&gt;0,N43/N54,"")</f>
        <v>2.2777777777777777</v>
      </c>
      <c r="O66" s="28">
        <f t="shared" si="33"/>
        <v>2.2105263157894739</v>
      </c>
      <c r="P66" s="28">
        <f t="shared" si="33"/>
        <v>2.2105263157894739</v>
      </c>
      <c r="Q66" s="28">
        <f t="shared" si="33"/>
        <v>1.7894736842105263</v>
      </c>
      <c r="R66" s="28">
        <f t="shared" si="33"/>
        <v>2</v>
      </c>
      <c r="S66" s="28">
        <f t="shared" si="33"/>
        <v>1.8421052631578947</v>
      </c>
      <c r="T66" s="28">
        <f t="shared" si="33"/>
        <v>2.4285714285714284</v>
      </c>
      <c r="U66" s="28">
        <f t="shared" si="33"/>
        <v>2.5</v>
      </c>
      <c r="V66" s="28">
        <f t="shared" si="33"/>
        <v>2.7857142857142856</v>
      </c>
      <c r="W66" s="28">
        <f t="shared" si="33"/>
        <v>2.9285714285714284</v>
      </c>
      <c r="X66" s="28">
        <f t="shared" si="33"/>
        <v>2.7142857142857144</v>
      </c>
      <c r="Y66" s="28">
        <f t="shared" si="33"/>
        <v>2.5714285714285716</v>
      </c>
      <c r="Z66" s="28">
        <f t="shared" si="33"/>
        <v>2.5</v>
      </c>
      <c r="AA66" s="28">
        <f t="shared" si="33"/>
        <v>2.5</v>
      </c>
      <c r="AB66" s="28">
        <f t="shared" si="33"/>
        <v>2.4285714285714284</v>
      </c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3:45">
      <c r="C67" s="17"/>
      <c r="D67" s="12"/>
      <c r="L67" s="16" t="s">
        <v>33</v>
      </c>
      <c r="M67" s="28" t="str">
        <f t="shared" ref="M67:AB67" si="34">IF(M55&gt;0,M44/M55,"")</f>
        <v/>
      </c>
      <c r="N67" s="28" t="str">
        <f t="shared" si="34"/>
        <v/>
      </c>
      <c r="O67" s="28" t="str">
        <f t="shared" si="34"/>
        <v/>
      </c>
      <c r="P67" s="28" t="str">
        <f t="shared" si="34"/>
        <v/>
      </c>
      <c r="Q67" s="28" t="str">
        <f t="shared" si="34"/>
        <v/>
      </c>
      <c r="R67" s="28" t="str">
        <f t="shared" si="34"/>
        <v/>
      </c>
      <c r="S67" s="28" t="str">
        <f t="shared" si="34"/>
        <v/>
      </c>
      <c r="T67" s="28" t="str">
        <f t="shared" si="34"/>
        <v/>
      </c>
      <c r="U67" s="28" t="str">
        <f t="shared" si="34"/>
        <v/>
      </c>
      <c r="V67" s="28" t="str">
        <f t="shared" si="34"/>
        <v/>
      </c>
      <c r="W67" s="28" t="str">
        <f t="shared" si="34"/>
        <v/>
      </c>
      <c r="X67" s="28" t="str">
        <f t="shared" si="34"/>
        <v/>
      </c>
      <c r="Y67" s="28" t="str">
        <f t="shared" si="34"/>
        <v/>
      </c>
      <c r="Z67" s="28" t="str">
        <f t="shared" si="34"/>
        <v/>
      </c>
      <c r="AA67" s="28" t="str">
        <f t="shared" si="34"/>
        <v/>
      </c>
      <c r="AB67" s="28" t="str">
        <f t="shared" si="34"/>
        <v/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3:45">
      <c r="C68" s="17"/>
      <c r="D68" s="12"/>
      <c r="L68" s="16" t="s">
        <v>58</v>
      </c>
      <c r="M68" s="28" t="str">
        <f t="shared" ref="M68:AB68" si="35">IF(M56&gt;0,M45/M56,"")</f>
        <v/>
      </c>
      <c r="N68" s="28" t="str">
        <f t="shared" si="35"/>
        <v/>
      </c>
      <c r="O68" s="28" t="str">
        <f t="shared" si="35"/>
        <v/>
      </c>
      <c r="P68" s="28" t="str">
        <f t="shared" si="35"/>
        <v/>
      </c>
      <c r="Q68" s="28" t="str">
        <f t="shared" si="35"/>
        <v/>
      </c>
      <c r="R68" s="28" t="str">
        <f t="shared" si="35"/>
        <v/>
      </c>
      <c r="S68" s="28" t="str">
        <f t="shared" si="35"/>
        <v/>
      </c>
      <c r="T68" s="28" t="str">
        <f t="shared" si="35"/>
        <v/>
      </c>
      <c r="U68" s="28" t="str">
        <f t="shared" si="35"/>
        <v/>
      </c>
      <c r="V68" s="28" t="str">
        <f t="shared" si="35"/>
        <v/>
      </c>
      <c r="W68" s="28" t="str">
        <f t="shared" si="35"/>
        <v/>
      </c>
      <c r="X68" s="28" t="str">
        <f t="shared" si="35"/>
        <v/>
      </c>
      <c r="Y68" s="28" t="str">
        <f t="shared" si="35"/>
        <v/>
      </c>
      <c r="Z68" s="28" t="str">
        <f t="shared" si="35"/>
        <v/>
      </c>
      <c r="AA68" s="28" t="str">
        <f t="shared" si="35"/>
        <v/>
      </c>
      <c r="AB68" s="28" t="str">
        <f t="shared" si="35"/>
        <v/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3:45">
      <c r="C69" s="17"/>
      <c r="D69" s="12"/>
      <c r="L69" s="19" t="s">
        <v>59</v>
      </c>
      <c r="M69" s="28" t="str">
        <f t="shared" ref="M69:AB69" si="36">IF(M57&gt;0,M46/M57,"")</f>
        <v/>
      </c>
      <c r="N69" s="28" t="str">
        <f t="shared" si="36"/>
        <v/>
      </c>
      <c r="O69" s="28" t="str">
        <f t="shared" si="36"/>
        <v/>
      </c>
      <c r="P69" s="28" t="str">
        <f t="shared" si="36"/>
        <v/>
      </c>
      <c r="Q69" s="28" t="str">
        <f t="shared" si="36"/>
        <v/>
      </c>
      <c r="R69" s="28" t="str">
        <f t="shared" si="36"/>
        <v/>
      </c>
      <c r="S69" s="28" t="str">
        <f t="shared" si="36"/>
        <v/>
      </c>
      <c r="T69" s="28" t="str">
        <f t="shared" si="36"/>
        <v/>
      </c>
      <c r="U69" s="28" t="str">
        <f t="shared" si="36"/>
        <v/>
      </c>
      <c r="V69" s="28" t="str">
        <f t="shared" si="36"/>
        <v/>
      </c>
      <c r="W69" s="28" t="str">
        <f t="shared" si="36"/>
        <v/>
      </c>
      <c r="X69" s="28" t="str">
        <f t="shared" si="36"/>
        <v/>
      </c>
      <c r="Y69" s="28" t="str">
        <f t="shared" si="36"/>
        <v/>
      </c>
      <c r="Z69" s="28" t="str">
        <f t="shared" si="36"/>
        <v/>
      </c>
      <c r="AA69" s="28" t="str">
        <f t="shared" si="36"/>
        <v/>
      </c>
      <c r="AB69" s="28" t="str">
        <f t="shared" si="36"/>
        <v/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3:45">
      <c r="C70" s="17"/>
      <c r="D70" s="12"/>
      <c r="L70" s="19" t="s">
        <v>42</v>
      </c>
      <c r="M70" s="28" t="str">
        <f t="shared" ref="M70:AB70" si="37">IF(M58&gt;0,M47/M58,"")</f>
        <v/>
      </c>
      <c r="N70" s="28" t="str">
        <f t="shared" si="37"/>
        <v/>
      </c>
      <c r="O70" s="28" t="str">
        <f t="shared" si="37"/>
        <v/>
      </c>
      <c r="P70" s="28" t="str">
        <f t="shared" si="37"/>
        <v/>
      </c>
      <c r="Q70" s="28" t="str">
        <f t="shared" si="37"/>
        <v/>
      </c>
      <c r="R70" s="28" t="str">
        <f t="shared" si="37"/>
        <v/>
      </c>
      <c r="S70" s="28" t="str">
        <f t="shared" si="37"/>
        <v/>
      </c>
      <c r="T70" s="28" t="str">
        <f t="shared" si="37"/>
        <v/>
      </c>
      <c r="U70" s="28" t="str">
        <f t="shared" si="37"/>
        <v/>
      </c>
      <c r="V70" s="28" t="str">
        <f t="shared" si="37"/>
        <v/>
      </c>
      <c r="W70" s="28" t="str">
        <f t="shared" si="37"/>
        <v/>
      </c>
      <c r="X70" s="28" t="str">
        <f t="shared" si="37"/>
        <v/>
      </c>
      <c r="Y70" s="28" t="str">
        <f t="shared" si="37"/>
        <v/>
      </c>
      <c r="Z70" s="28" t="str">
        <f t="shared" si="37"/>
        <v/>
      </c>
      <c r="AA70" s="28" t="str">
        <f t="shared" si="37"/>
        <v/>
      </c>
      <c r="AB70" s="28" t="str">
        <f t="shared" si="37"/>
        <v/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</row>
    <row r="71" spans="3:45">
      <c r="C71" s="17"/>
      <c r="D71" s="12"/>
      <c r="L71" s="19" t="s">
        <v>60</v>
      </c>
      <c r="M71" s="28" t="str">
        <f t="shared" ref="M71:AB71" si="38">IF(M59&gt;0,M48/M59,"")</f>
        <v/>
      </c>
      <c r="N71" s="28" t="str">
        <f t="shared" si="38"/>
        <v/>
      </c>
      <c r="O71" s="28" t="str">
        <f t="shared" si="38"/>
        <v/>
      </c>
      <c r="P71" s="28" t="str">
        <f t="shared" si="38"/>
        <v/>
      </c>
      <c r="Q71" s="28" t="str">
        <f t="shared" si="38"/>
        <v/>
      </c>
      <c r="R71" s="28" t="str">
        <f t="shared" si="38"/>
        <v/>
      </c>
      <c r="S71" s="28" t="str">
        <f t="shared" si="38"/>
        <v/>
      </c>
      <c r="T71" s="28" t="str">
        <f t="shared" si="38"/>
        <v/>
      </c>
      <c r="U71" s="28" t="str">
        <f t="shared" si="38"/>
        <v/>
      </c>
      <c r="V71" s="28" t="str">
        <f t="shared" si="38"/>
        <v/>
      </c>
      <c r="W71" s="28" t="str">
        <f t="shared" si="38"/>
        <v/>
      </c>
      <c r="X71" s="28" t="str">
        <f t="shared" si="38"/>
        <v/>
      </c>
      <c r="Y71" s="28" t="str">
        <f t="shared" si="38"/>
        <v/>
      </c>
      <c r="Z71" s="28" t="str">
        <f t="shared" si="38"/>
        <v/>
      </c>
      <c r="AA71" s="28" t="str">
        <f t="shared" si="38"/>
        <v/>
      </c>
      <c r="AB71" s="28" t="str">
        <f t="shared" si="38"/>
        <v/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</row>
    <row r="72" spans="3:45">
      <c r="C72" s="17"/>
      <c r="D72" s="12"/>
      <c r="L72" s="19" t="s">
        <v>61</v>
      </c>
      <c r="M72" s="28">
        <f t="shared" ref="M72:AB72" si="39">IF(M60&gt;0,M49/M60,"")</f>
        <v>2</v>
      </c>
      <c r="N72" s="28">
        <f t="shared" si="39"/>
        <v>4</v>
      </c>
      <c r="O72" s="28">
        <f t="shared" si="39"/>
        <v>2</v>
      </c>
      <c r="P72" s="28">
        <f t="shared" si="39"/>
        <v>2</v>
      </c>
      <c r="Q72" s="28">
        <f t="shared" si="39"/>
        <v>1</v>
      </c>
      <c r="R72" s="28">
        <f t="shared" si="39"/>
        <v>3</v>
      </c>
      <c r="S72" s="28">
        <f t="shared" si="39"/>
        <v>3</v>
      </c>
      <c r="T72" s="28" t="str">
        <f t="shared" si="39"/>
        <v/>
      </c>
      <c r="U72" s="28" t="str">
        <f t="shared" si="39"/>
        <v/>
      </c>
      <c r="V72" s="28" t="str">
        <f t="shared" si="39"/>
        <v/>
      </c>
      <c r="W72" s="28" t="str">
        <f t="shared" si="39"/>
        <v/>
      </c>
      <c r="X72" s="28" t="str">
        <f t="shared" si="39"/>
        <v/>
      </c>
      <c r="Y72" s="28" t="str">
        <f t="shared" si="39"/>
        <v/>
      </c>
      <c r="Z72" s="28" t="str">
        <f t="shared" si="39"/>
        <v/>
      </c>
      <c r="AA72" s="28" t="str">
        <f t="shared" si="39"/>
        <v/>
      </c>
      <c r="AB72" s="28" t="str">
        <f t="shared" si="39"/>
        <v/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</row>
    <row r="73" spans="3:45">
      <c r="C73" s="17"/>
      <c r="D73" s="12"/>
      <c r="L73" s="19" t="s">
        <v>51</v>
      </c>
      <c r="M73" s="28">
        <f t="shared" ref="M73:AB73" si="40">IF(M61&gt;0,M50/M61,"")</f>
        <v>2</v>
      </c>
      <c r="N73" s="28">
        <f t="shared" si="40"/>
        <v>2</v>
      </c>
      <c r="O73" s="28">
        <f t="shared" si="40"/>
        <v>2</v>
      </c>
      <c r="P73" s="28">
        <f t="shared" si="40"/>
        <v>2</v>
      </c>
      <c r="Q73" s="28">
        <f t="shared" si="40"/>
        <v>3</v>
      </c>
      <c r="R73" s="28">
        <f t="shared" si="40"/>
        <v>3</v>
      </c>
      <c r="S73" s="28">
        <f t="shared" si="40"/>
        <v>2</v>
      </c>
      <c r="T73" s="28">
        <f t="shared" si="40"/>
        <v>2</v>
      </c>
      <c r="U73" s="28">
        <f t="shared" si="40"/>
        <v>1</v>
      </c>
      <c r="V73" s="28">
        <f t="shared" si="40"/>
        <v>3</v>
      </c>
      <c r="W73" s="28">
        <f t="shared" si="40"/>
        <v>4</v>
      </c>
      <c r="X73" s="28">
        <f t="shared" si="40"/>
        <v>4</v>
      </c>
      <c r="Y73" s="28">
        <f t="shared" si="40"/>
        <v>2</v>
      </c>
      <c r="Z73" s="28">
        <f t="shared" si="40"/>
        <v>3</v>
      </c>
      <c r="AA73" s="28">
        <f t="shared" si="40"/>
        <v>3</v>
      </c>
      <c r="AB73" s="28">
        <f t="shared" si="40"/>
        <v>3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3:45">
      <c r="C74" s="17"/>
      <c r="D74" s="12"/>
      <c r="L74" s="16" t="s">
        <v>34</v>
      </c>
      <c r="M74" s="28">
        <f>IF(M62&gt;0,M51/M62,"")</f>
        <v>2.9090909090909092</v>
      </c>
      <c r="N74" s="28">
        <f t="shared" ref="N74:AB74" si="41">IF(N62&gt;0,N51/N62,"")</f>
        <v>2.5</v>
      </c>
      <c r="O74" s="28">
        <f t="shared" si="41"/>
        <v>2.4545454545454546</v>
      </c>
      <c r="P74" s="28">
        <f t="shared" si="41"/>
        <v>2.5454545454545454</v>
      </c>
      <c r="Q74" s="28">
        <f t="shared" si="41"/>
        <v>1.6363636363636365</v>
      </c>
      <c r="R74" s="28">
        <f t="shared" si="41"/>
        <v>1.6363636363636365</v>
      </c>
      <c r="S74" s="28">
        <f t="shared" si="41"/>
        <v>1.5454545454545454</v>
      </c>
      <c r="T74" s="28">
        <f t="shared" si="41"/>
        <v>2.5</v>
      </c>
      <c r="U74" s="28">
        <f t="shared" si="41"/>
        <v>3.125</v>
      </c>
      <c r="V74" s="28">
        <f t="shared" si="41"/>
        <v>3.375</v>
      </c>
      <c r="W74" s="28">
        <f t="shared" si="41"/>
        <v>3.5</v>
      </c>
      <c r="X74" s="28">
        <f t="shared" si="41"/>
        <v>3.125</v>
      </c>
      <c r="Y74" s="28">
        <f t="shared" si="41"/>
        <v>3</v>
      </c>
      <c r="Z74" s="28">
        <f t="shared" si="41"/>
        <v>2.5</v>
      </c>
      <c r="AA74" s="28">
        <f t="shared" si="41"/>
        <v>2.625</v>
      </c>
      <c r="AB74" s="28">
        <f t="shared" si="41"/>
        <v>2.5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3:45">
      <c r="C75" s="17"/>
      <c r="D75" s="12"/>
      <c r="L75" s="16" t="s">
        <v>36</v>
      </c>
      <c r="M75" s="28">
        <f t="shared" ref="M75:AB75" si="42">IF(M63&gt;0,M52/M63,"")</f>
        <v>1.5</v>
      </c>
      <c r="N75" s="28">
        <f t="shared" si="42"/>
        <v>1.6666666666666667</v>
      </c>
      <c r="O75" s="28">
        <f t="shared" si="42"/>
        <v>1.8333333333333333</v>
      </c>
      <c r="P75" s="28">
        <f t="shared" si="42"/>
        <v>1.6666666666666667</v>
      </c>
      <c r="Q75" s="28">
        <f t="shared" si="42"/>
        <v>2</v>
      </c>
      <c r="R75" s="28">
        <f t="shared" si="42"/>
        <v>2.3333333333333335</v>
      </c>
      <c r="S75" s="28">
        <f t="shared" si="42"/>
        <v>2.1666666666666665</v>
      </c>
      <c r="T75" s="28">
        <f t="shared" si="42"/>
        <v>2.4</v>
      </c>
      <c r="U75" s="28">
        <f t="shared" si="42"/>
        <v>1.8</v>
      </c>
      <c r="V75" s="28">
        <f t="shared" si="42"/>
        <v>1.8</v>
      </c>
      <c r="W75" s="28">
        <f t="shared" si="42"/>
        <v>1.8</v>
      </c>
      <c r="X75" s="28">
        <f t="shared" si="42"/>
        <v>1.8</v>
      </c>
      <c r="Y75" s="28">
        <f t="shared" si="42"/>
        <v>2</v>
      </c>
      <c r="Z75" s="28">
        <f t="shared" si="42"/>
        <v>2.4</v>
      </c>
      <c r="AA75" s="28">
        <f t="shared" si="42"/>
        <v>2.2000000000000002</v>
      </c>
      <c r="AB75" s="28">
        <f t="shared" si="42"/>
        <v>2.2000000000000002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3:45">
      <c r="C76" s="17"/>
      <c r="D76" s="12"/>
      <c r="L76" s="1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</row>
    <row r="77" spans="3:45">
      <c r="C77" s="17"/>
      <c r="D77" s="12"/>
      <c r="L77" s="16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3:45">
      <c r="C78" s="17"/>
      <c r="D78" s="12"/>
      <c r="L78" s="16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3:45">
      <c r="C79" s="17"/>
      <c r="D79" s="12"/>
      <c r="L79" s="16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3:45">
      <c r="C80" s="17"/>
      <c r="D80" s="12"/>
      <c r="L80" s="16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45">
      <c r="C81" s="17"/>
      <c r="D81" s="12"/>
      <c r="L81" s="16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>
      <c r="C82" s="17"/>
      <c r="D82" s="12"/>
      <c r="L82" s="16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>
      <c r="C83" s="17"/>
      <c r="D83" s="12"/>
      <c r="L83" s="16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>
      <c r="C84" s="17"/>
      <c r="D84" s="12"/>
      <c r="L84" s="16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>
      <c r="C85" s="17"/>
      <c r="D85" s="12"/>
      <c r="L85" s="16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</row>
    <row r="86" spans="1:45">
      <c r="C86" s="17"/>
      <c r="D86" s="12"/>
      <c r="L86" s="16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45">
      <c r="C87" s="17"/>
      <c r="D87" s="12"/>
      <c r="L87" s="16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45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45">
      <c r="A89" s="7" t="s">
        <v>25</v>
      </c>
    </row>
    <row r="90" spans="1:45" ht="86.4">
      <c r="A90" s="2"/>
      <c r="B90" s="3" t="s">
        <v>11</v>
      </c>
      <c r="C90" s="3" t="s">
        <v>46</v>
      </c>
      <c r="D90" s="3" t="s">
        <v>47</v>
      </c>
      <c r="E90" s="3" t="s">
        <v>12</v>
      </c>
      <c r="F90" s="3" t="s">
        <v>217</v>
      </c>
      <c r="G90" s="3" t="s">
        <v>49</v>
      </c>
      <c r="H90" s="3" t="s">
        <v>50</v>
      </c>
      <c r="I90" s="3" t="s">
        <v>13</v>
      </c>
      <c r="J90" s="3" t="s">
        <v>14</v>
      </c>
      <c r="K90" s="3" t="s">
        <v>15</v>
      </c>
      <c r="L90" s="3" t="s">
        <v>26</v>
      </c>
      <c r="M90" s="3" t="s">
        <v>28</v>
      </c>
      <c r="N90" s="3" t="s">
        <v>0</v>
      </c>
      <c r="O90" s="3" t="s">
        <v>6</v>
      </c>
      <c r="P90" s="3" t="s">
        <v>7</v>
      </c>
      <c r="Q90" s="3" t="s">
        <v>8</v>
      </c>
      <c r="R90" s="3" t="s">
        <v>9</v>
      </c>
      <c r="S90" s="3" t="s">
        <v>1</v>
      </c>
      <c r="T90" s="3" t="s">
        <v>2</v>
      </c>
      <c r="U90" s="3" t="s">
        <v>3</v>
      </c>
      <c r="V90" s="3" t="s">
        <v>4</v>
      </c>
      <c r="W90" s="3" t="s">
        <v>17</v>
      </c>
      <c r="X90" s="3" t="s">
        <v>18</v>
      </c>
      <c r="Y90" s="3" t="s">
        <v>19</v>
      </c>
      <c r="Z90" s="3" t="s">
        <v>20</v>
      </c>
      <c r="AA90" s="3" t="s">
        <v>21</v>
      </c>
      <c r="AB90" s="3" t="s">
        <v>22</v>
      </c>
      <c r="AC90" s="3" t="s">
        <v>23</v>
      </c>
      <c r="AD90" s="3" t="s">
        <v>68</v>
      </c>
      <c r="AE90" s="3" t="s">
        <v>28</v>
      </c>
      <c r="AF90" s="3" t="s">
        <v>69</v>
      </c>
      <c r="AG90" s="3" t="s">
        <v>70</v>
      </c>
    </row>
    <row r="91" spans="1:45">
      <c r="A91" s="5">
        <v>1</v>
      </c>
      <c r="B91" s="5"/>
      <c r="C91" s="5"/>
      <c r="D91" s="5"/>
      <c r="E91" s="5"/>
      <c r="F91" s="5"/>
      <c r="G91" s="5"/>
      <c r="H91" s="5"/>
      <c r="I91" s="5"/>
      <c r="J91" s="5" t="s">
        <v>471</v>
      </c>
      <c r="K91" s="5"/>
      <c r="L91" s="6" t="s">
        <v>27</v>
      </c>
      <c r="M91" s="5" t="s">
        <v>107</v>
      </c>
      <c r="N91" s="5">
        <v>3</v>
      </c>
      <c r="O91" s="5">
        <v>3</v>
      </c>
      <c r="P91" s="5">
        <v>2</v>
      </c>
      <c r="Q91" s="5">
        <v>3</v>
      </c>
      <c r="R91" s="5">
        <v>3</v>
      </c>
      <c r="S91" s="5">
        <v>3</v>
      </c>
      <c r="T91" s="5">
        <v>3</v>
      </c>
      <c r="U91" s="5">
        <v>3</v>
      </c>
      <c r="V91" s="5">
        <v>3</v>
      </c>
      <c r="W91" s="5">
        <v>2</v>
      </c>
      <c r="X91" s="5">
        <v>3</v>
      </c>
      <c r="Y91" s="5">
        <v>5</v>
      </c>
      <c r="Z91" s="5">
        <v>5</v>
      </c>
      <c r="AA91" s="5">
        <v>5</v>
      </c>
      <c r="AB91" s="5">
        <v>5</v>
      </c>
      <c r="AC91" s="5">
        <v>5</v>
      </c>
      <c r="AD91" t="s">
        <v>27</v>
      </c>
      <c r="AE91" t="s">
        <v>108</v>
      </c>
      <c r="AF91" t="s">
        <v>109</v>
      </c>
      <c r="AG91" t="s">
        <v>110</v>
      </c>
    </row>
    <row r="92" spans="1:45">
      <c r="A92" s="5">
        <v>2</v>
      </c>
      <c r="B92" s="5"/>
      <c r="C92" s="5"/>
      <c r="D92" s="5"/>
      <c r="E92" s="5"/>
      <c r="F92" s="5"/>
      <c r="G92" s="5"/>
      <c r="H92" s="5" t="s">
        <v>16</v>
      </c>
      <c r="I92" s="5"/>
      <c r="J92" s="5"/>
      <c r="K92" s="5"/>
      <c r="L92" s="6" t="s">
        <v>27</v>
      </c>
      <c r="M92" s="5" t="s">
        <v>111</v>
      </c>
      <c r="N92" s="5">
        <v>4</v>
      </c>
      <c r="O92" s="5">
        <v>5</v>
      </c>
      <c r="P92" s="5">
        <v>5</v>
      </c>
      <c r="Q92" s="5">
        <v>4</v>
      </c>
      <c r="R92" s="5">
        <v>4</v>
      </c>
      <c r="S92" s="5">
        <v>4</v>
      </c>
      <c r="T92" s="5">
        <v>4</v>
      </c>
      <c r="U92" s="5">
        <v>4</v>
      </c>
      <c r="V92" s="5">
        <v>4</v>
      </c>
      <c r="W92" s="5">
        <v>4</v>
      </c>
      <c r="X92" s="5">
        <v>4</v>
      </c>
      <c r="Y92" s="5">
        <v>4</v>
      </c>
      <c r="Z92" s="5">
        <v>4</v>
      </c>
      <c r="AA92" s="5">
        <v>4</v>
      </c>
      <c r="AB92" s="5">
        <v>4</v>
      </c>
      <c r="AC92" s="5">
        <v>4</v>
      </c>
      <c r="AD92" t="s">
        <v>27</v>
      </c>
      <c r="AE92" t="s">
        <v>112</v>
      </c>
      <c r="AF92" t="s">
        <v>113</v>
      </c>
      <c r="AG92">
        <v>0</v>
      </c>
    </row>
    <row r="93" spans="1:45">
      <c r="A93" s="5">
        <v>3</v>
      </c>
      <c r="B93" s="5"/>
      <c r="C93" s="5"/>
      <c r="D93" s="5"/>
      <c r="E93" s="5"/>
      <c r="F93" s="5"/>
      <c r="G93" s="5"/>
      <c r="H93" s="5"/>
      <c r="I93" s="5"/>
      <c r="J93" s="5" t="s">
        <v>16</v>
      </c>
      <c r="K93" s="5" t="s">
        <v>114</v>
      </c>
      <c r="L93" s="6" t="s">
        <v>27</v>
      </c>
      <c r="M93" s="5" t="s">
        <v>115</v>
      </c>
      <c r="N93" s="5">
        <v>2</v>
      </c>
      <c r="O93" s="5">
        <v>2</v>
      </c>
      <c r="P93" s="5">
        <v>2</v>
      </c>
      <c r="Q93" s="5">
        <v>2</v>
      </c>
      <c r="R93" s="5">
        <v>2</v>
      </c>
      <c r="S93" s="5">
        <v>3</v>
      </c>
      <c r="T93" s="5">
        <v>3</v>
      </c>
      <c r="U93" s="5">
        <v>3</v>
      </c>
      <c r="V93" s="5">
        <v>2</v>
      </c>
      <c r="W93" s="5">
        <v>2</v>
      </c>
      <c r="X93" s="5">
        <v>2</v>
      </c>
      <c r="Y93" s="5">
        <v>2</v>
      </c>
      <c r="Z93" s="5">
        <v>2</v>
      </c>
      <c r="AA93" s="5">
        <v>2</v>
      </c>
      <c r="AB93" s="5">
        <v>2</v>
      </c>
      <c r="AC93" s="5">
        <v>2</v>
      </c>
      <c r="AD93" t="s">
        <v>27</v>
      </c>
      <c r="AE93" t="s">
        <v>116</v>
      </c>
      <c r="AF93" t="s">
        <v>118</v>
      </c>
      <c r="AG93" t="s">
        <v>117</v>
      </c>
    </row>
    <row r="94" spans="1:45">
      <c r="A94" s="5">
        <v>4</v>
      </c>
      <c r="B94" s="5"/>
      <c r="C94" s="5"/>
      <c r="D94" s="5"/>
      <c r="E94" s="5"/>
      <c r="F94" s="5"/>
      <c r="G94" s="5"/>
      <c r="H94" s="5"/>
      <c r="I94" s="5"/>
      <c r="J94" s="5" t="s">
        <v>471</v>
      </c>
      <c r="K94" s="5"/>
      <c r="L94" s="6" t="s">
        <v>27</v>
      </c>
      <c r="M94" s="5">
        <v>0</v>
      </c>
      <c r="N94" s="5">
        <v>3</v>
      </c>
      <c r="O94" s="5">
        <v>3</v>
      </c>
      <c r="P94" s="5">
        <v>3</v>
      </c>
      <c r="Q94" s="5">
        <v>2</v>
      </c>
      <c r="R94" s="5">
        <v>2</v>
      </c>
      <c r="S94" s="5">
        <v>2</v>
      </c>
      <c r="T94" s="5">
        <v>3</v>
      </c>
      <c r="U94" s="5">
        <v>3</v>
      </c>
      <c r="V94" s="5">
        <v>4</v>
      </c>
      <c r="W94" s="5">
        <v>4</v>
      </c>
      <c r="X94" s="5">
        <v>3</v>
      </c>
      <c r="Y94" s="5">
        <v>3</v>
      </c>
      <c r="Z94" s="5">
        <v>3</v>
      </c>
      <c r="AA94" s="5">
        <v>3</v>
      </c>
      <c r="AB94" s="5">
        <v>3</v>
      </c>
      <c r="AC94" s="5">
        <v>3</v>
      </c>
      <c r="AD94" t="s">
        <v>27</v>
      </c>
      <c r="AE94" t="s">
        <v>119</v>
      </c>
      <c r="AF94" t="s">
        <v>120</v>
      </c>
      <c r="AG94" t="s">
        <v>121</v>
      </c>
    </row>
    <row r="95" spans="1:45">
      <c r="A95" s="5">
        <v>5</v>
      </c>
      <c r="B95" s="5"/>
      <c r="C95" s="5"/>
      <c r="D95" s="5"/>
      <c r="E95" s="5"/>
      <c r="F95" s="5"/>
      <c r="G95" s="5"/>
      <c r="H95" s="5"/>
      <c r="I95" s="5" t="s">
        <v>16</v>
      </c>
      <c r="J95" s="5"/>
      <c r="K95" s="5"/>
      <c r="L95" s="6" t="s">
        <v>27</v>
      </c>
      <c r="M95" s="5">
        <v>0</v>
      </c>
      <c r="N95" s="5">
        <v>3</v>
      </c>
      <c r="O95" s="5">
        <v>3</v>
      </c>
      <c r="P95" s="5">
        <v>2</v>
      </c>
      <c r="Q95" s="5">
        <v>4</v>
      </c>
      <c r="R95" s="5">
        <v>2</v>
      </c>
      <c r="S95" s="5">
        <v>2</v>
      </c>
      <c r="T95" s="5">
        <v>2</v>
      </c>
      <c r="U95" s="5">
        <v>3</v>
      </c>
      <c r="V95" s="5">
        <v>2</v>
      </c>
      <c r="W95" s="5">
        <v>2</v>
      </c>
      <c r="X95" s="5">
        <v>3</v>
      </c>
      <c r="Y95" s="5">
        <v>3</v>
      </c>
      <c r="Z95" s="5">
        <v>4</v>
      </c>
      <c r="AA95" s="5">
        <v>2</v>
      </c>
      <c r="AB95" s="5">
        <v>4</v>
      </c>
      <c r="AC95" s="5">
        <v>3</v>
      </c>
      <c r="AD95" t="s">
        <v>27</v>
      </c>
      <c r="AE95" t="s">
        <v>122</v>
      </c>
      <c r="AF95" t="s">
        <v>123</v>
      </c>
      <c r="AG95">
        <v>0</v>
      </c>
    </row>
    <row r="96" spans="1:45">
      <c r="A96" s="5">
        <v>6</v>
      </c>
      <c r="B96" s="5"/>
      <c r="C96" s="5"/>
      <c r="D96" s="5"/>
      <c r="E96" s="5"/>
      <c r="F96" s="5"/>
      <c r="G96" s="5"/>
      <c r="H96" s="5"/>
      <c r="I96" s="5"/>
      <c r="J96" s="5" t="s">
        <v>16</v>
      </c>
      <c r="K96" s="5" t="s">
        <v>99</v>
      </c>
      <c r="L96" s="6" t="s">
        <v>27</v>
      </c>
      <c r="M96" s="5" t="s">
        <v>124</v>
      </c>
      <c r="N96" s="5">
        <v>1</v>
      </c>
      <c r="O96" s="5">
        <v>1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t="s">
        <v>27</v>
      </c>
      <c r="AE96" t="s">
        <v>125</v>
      </c>
      <c r="AF96" t="s">
        <v>126</v>
      </c>
      <c r="AG96" t="s">
        <v>127</v>
      </c>
    </row>
    <row r="97" spans="1:33">
      <c r="A97" s="5">
        <v>7</v>
      </c>
      <c r="B97" s="5"/>
      <c r="C97" s="5"/>
      <c r="D97" s="5"/>
      <c r="E97" s="5"/>
      <c r="F97" s="5"/>
      <c r="G97" s="5"/>
      <c r="H97" s="5"/>
      <c r="I97" s="5"/>
      <c r="J97" s="5" t="s">
        <v>16</v>
      </c>
      <c r="K97" s="5"/>
      <c r="L97" s="6" t="s">
        <v>27</v>
      </c>
      <c r="M97" s="5" t="s">
        <v>111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5">
        <v>1</v>
      </c>
      <c r="AC97" s="5">
        <v>1</v>
      </c>
      <c r="AD97" t="s">
        <v>27</v>
      </c>
      <c r="AE97" s="5">
        <v>0</v>
      </c>
      <c r="AF97" t="s">
        <v>128</v>
      </c>
    </row>
    <row r="98" spans="1:33">
      <c r="A98" s="5">
        <v>8</v>
      </c>
      <c r="B98" s="5"/>
      <c r="C98" s="5"/>
      <c r="D98" s="5"/>
      <c r="E98" s="5"/>
      <c r="F98" s="5"/>
      <c r="G98" s="5"/>
      <c r="H98" s="5"/>
      <c r="I98" s="5"/>
      <c r="J98" s="5" t="s">
        <v>471</v>
      </c>
      <c r="K98" s="5"/>
      <c r="L98" s="6" t="s">
        <v>27</v>
      </c>
      <c r="M98" s="5" t="s">
        <v>129</v>
      </c>
      <c r="N98" s="5">
        <v>3</v>
      </c>
      <c r="O98" s="5">
        <v>2</v>
      </c>
      <c r="P98" s="5">
        <v>3</v>
      </c>
      <c r="Q98" s="5">
        <v>3</v>
      </c>
      <c r="R98" s="5">
        <v>5</v>
      </c>
      <c r="S98" s="5">
        <v>4</v>
      </c>
      <c r="T98" s="5">
        <v>3</v>
      </c>
      <c r="U98" s="5">
        <v>4</v>
      </c>
      <c r="V98" s="5">
        <v>3</v>
      </c>
      <c r="W98" s="5">
        <v>3</v>
      </c>
      <c r="X98" s="5">
        <v>3</v>
      </c>
      <c r="Y98" s="5">
        <v>4</v>
      </c>
      <c r="Z98" s="5">
        <v>4</v>
      </c>
      <c r="AA98" s="5">
        <v>4</v>
      </c>
      <c r="AB98" s="5">
        <v>4</v>
      </c>
      <c r="AC98" s="5">
        <v>4</v>
      </c>
      <c r="AD98" t="s">
        <v>27</v>
      </c>
      <c r="AE98" t="s">
        <v>130</v>
      </c>
      <c r="AF98" t="s">
        <v>131</v>
      </c>
      <c r="AG98" t="s">
        <v>132</v>
      </c>
    </row>
    <row r="99" spans="1:33">
      <c r="A99" s="5">
        <v>9</v>
      </c>
      <c r="B99" s="5"/>
      <c r="C99" s="5"/>
      <c r="D99" s="5"/>
      <c r="E99" s="5"/>
      <c r="F99" s="5"/>
      <c r="G99" s="5"/>
      <c r="H99" s="5"/>
      <c r="I99" s="5" t="s">
        <v>16</v>
      </c>
      <c r="J99" s="5"/>
      <c r="K99" s="5"/>
      <c r="L99" s="6" t="s">
        <v>27</v>
      </c>
      <c r="M99" s="5" t="s">
        <v>133</v>
      </c>
      <c r="N99" s="5">
        <v>3</v>
      </c>
      <c r="O99" s="5">
        <v>5</v>
      </c>
      <c r="P99" s="5">
        <v>5</v>
      </c>
      <c r="Q99" s="5">
        <v>2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>
        <v>0</v>
      </c>
      <c r="AE99" t="s">
        <v>134</v>
      </c>
      <c r="AF99" t="s">
        <v>135</v>
      </c>
      <c r="AG99" t="s">
        <v>136</v>
      </c>
    </row>
    <row r="100" spans="1:33">
      <c r="A100" s="5">
        <v>10</v>
      </c>
      <c r="B100" s="5"/>
      <c r="C100" s="5"/>
      <c r="D100" s="5"/>
      <c r="E100" s="5"/>
      <c r="F100" s="5"/>
      <c r="G100" s="5"/>
      <c r="H100" s="5"/>
      <c r="I100" s="5"/>
      <c r="J100" s="5" t="s">
        <v>16</v>
      </c>
      <c r="K100" s="5" t="s">
        <v>99</v>
      </c>
      <c r="L100" s="6" t="s">
        <v>27</v>
      </c>
      <c r="M100" s="5" t="s">
        <v>137</v>
      </c>
      <c r="N100" s="5">
        <v>1</v>
      </c>
      <c r="O100" s="5">
        <v>1</v>
      </c>
      <c r="P100" s="5">
        <v>1</v>
      </c>
      <c r="Q100" s="5">
        <v>1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t="s">
        <v>27</v>
      </c>
      <c r="AE100" t="s">
        <v>138</v>
      </c>
      <c r="AF100" t="s">
        <v>139</v>
      </c>
      <c r="AG100" t="s">
        <v>140</v>
      </c>
    </row>
    <row r="101" spans="1:33">
      <c r="A101" s="5">
        <v>11</v>
      </c>
      <c r="B101" s="5"/>
      <c r="C101" s="5"/>
      <c r="D101" s="5"/>
      <c r="E101" s="5"/>
      <c r="F101" s="5"/>
      <c r="G101" s="5"/>
      <c r="H101" s="5"/>
      <c r="I101" s="5" t="s">
        <v>16</v>
      </c>
      <c r="J101" s="5"/>
      <c r="K101" s="5"/>
      <c r="L101" s="6" t="s">
        <v>27</v>
      </c>
      <c r="M101" s="5" t="s">
        <v>141</v>
      </c>
      <c r="N101" s="5">
        <v>5</v>
      </c>
      <c r="O101" s="5">
        <v>4</v>
      </c>
      <c r="P101" s="5">
        <v>4</v>
      </c>
      <c r="Q101" s="5">
        <v>3</v>
      </c>
      <c r="R101" s="5">
        <v>3</v>
      </c>
      <c r="S101" s="5">
        <v>3</v>
      </c>
      <c r="T101" s="5">
        <v>3</v>
      </c>
      <c r="U101" s="5">
        <v>3</v>
      </c>
      <c r="V101" s="5">
        <v>4</v>
      </c>
      <c r="W101" s="5">
        <v>3</v>
      </c>
      <c r="X101" s="5">
        <v>4</v>
      </c>
      <c r="Y101" s="5">
        <v>4</v>
      </c>
      <c r="Z101" s="5">
        <v>4</v>
      </c>
      <c r="AA101" s="5">
        <v>2</v>
      </c>
      <c r="AB101" s="5">
        <v>4</v>
      </c>
      <c r="AC101" s="5">
        <v>3</v>
      </c>
      <c r="AD101" t="s">
        <v>27</v>
      </c>
      <c r="AE101" t="s">
        <v>142</v>
      </c>
      <c r="AF101" t="s">
        <v>143</v>
      </c>
      <c r="AG101" t="s">
        <v>144</v>
      </c>
    </row>
    <row r="102" spans="1:33">
      <c r="A102" s="5">
        <v>12</v>
      </c>
      <c r="B102" s="5"/>
      <c r="C102" s="5"/>
      <c r="D102" s="5"/>
      <c r="E102" s="5"/>
      <c r="F102" s="5"/>
      <c r="G102" s="5" t="s">
        <v>16</v>
      </c>
      <c r="H102" s="5"/>
      <c r="I102" s="5"/>
      <c r="J102" s="5"/>
      <c r="K102" s="5"/>
      <c r="L102" s="6" t="s">
        <v>27</v>
      </c>
      <c r="M102" s="5" t="s">
        <v>145</v>
      </c>
      <c r="N102" s="5">
        <v>3</v>
      </c>
      <c r="O102" s="5">
        <v>3</v>
      </c>
      <c r="P102" s="5">
        <v>3</v>
      </c>
      <c r="Q102" s="5">
        <v>4</v>
      </c>
      <c r="R102" s="5">
        <v>4</v>
      </c>
      <c r="S102" s="5">
        <v>4</v>
      </c>
      <c r="T102" s="5">
        <v>4</v>
      </c>
      <c r="U102" s="5">
        <v>4</v>
      </c>
      <c r="V102" s="5">
        <v>3</v>
      </c>
      <c r="W102" s="5">
        <v>3</v>
      </c>
      <c r="X102" s="5">
        <v>4</v>
      </c>
      <c r="Y102" s="5">
        <v>4</v>
      </c>
      <c r="Z102" s="5">
        <v>3</v>
      </c>
      <c r="AA102" s="5">
        <v>3</v>
      </c>
      <c r="AB102" s="5">
        <v>4</v>
      </c>
      <c r="AC102" s="5">
        <v>4</v>
      </c>
      <c r="AD102" s="5" t="s">
        <v>27</v>
      </c>
      <c r="AE102" t="s">
        <v>146</v>
      </c>
      <c r="AF102" t="s">
        <v>147</v>
      </c>
      <c r="AG102" s="5" t="s">
        <v>148</v>
      </c>
    </row>
    <row r="103" spans="1:33">
      <c r="A103" s="5">
        <v>13</v>
      </c>
      <c r="B103" s="5"/>
      <c r="C103" s="5"/>
      <c r="D103" s="5"/>
      <c r="E103" s="5"/>
      <c r="F103" s="5"/>
      <c r="G103" s="5"/>
      <c r="H103" s="5"/>
      <c r="I103" s="5"/>
      <c r="J103" s="5" t="s">
        <v>16</v>
      </c>
      <c r="K103" s="5" t="s">
        <v>105</v>
      </c>
      <c r="L103" s="6">
        <v>0</v>
      </c>
      <c r="M103" s="5">
        <v>0</v>
      </c>
      <c r="N103" s="5">
        <v>3</v>
      </c>
      <c r="O103" s="5">
        <v>3</v>
      </c>
      <c r="P103" s="5">
        <v>3</v>
      </c>
      <c r="Q103" s="5">
        <v>3</v>
      </c>
      <c r="R103" s="5">
        <v>3</v>
      </c>
      <c r="S103" s="5">
        <v>4</v>
      </c>
      <c r="T103" s="5">
        <v>4</v>
      </c>
      <c r="U103" s="5">
        <v>4</v>
      </c>
      <c r="V103" s="5">
        <v>4</v>
      </c>
      <c r="W103" s="5">
        <v>4</v>
      </c>
      <c r="X103" s="5">
        <v>3</v>
      </c>
      <c r="Y103" s="5">
        <v>4</v>
      </c>
      <c r="Z103" s="5">
        <v>4</v>
      </c>
      <c r="AA103" s="5">
        <v>4</v>
      </c>
      <c r="AB103" s="5">
        <v>4</v>
      </c>
      <c r="AC103" s="5">
        <v>4</v>
      </c>
      <c r="AE103" s="5">
        <v>0</v>
      </c>
      <c r="AF103" s="5">
        <v>0</v>
      </c>
      <c r="AG103" s="5">
        <v>0</v>
      </c>
    </row>
    <row r="104" spans="1:33">
      <c r="A104" s="5">
        <v>14</v>
      </c>
      <c r="B104" s="5"/>
      <c r="C104" s="5"/>
      <c r="D104" s="5"/>
      <c r="E104" s="5"/>
      <c r="F104" s="5"/>
      <c r="G104" s="5"/>
      <c r="H104" s="5"/>
      <c r="I104" s="5" t="s">
        <v>16</v>
      </c>
      <c r="J104" s="5"/>
      <c r="K104" s="5"/>
      <c r="L104" s="6" t="s">
        <v>27</v>
      </c>
      <c r="M104" s="5" t="s">
        <v>149</v>
      </c>
      <c r="N104" s="5">
        <v>3</v>
      </c>
      <c r="O104" s="5">
        <v>3</v>
      </c>
      <c r="P104" s="5">
        <v>3</v>
      </c>
      <c r="Q104" s="5">
        <v>4</v>
      </c>
      <c r="R104" s="5">
        <v>4</v>
      </c>
      <c r="S104" s="5">
        <v>4</v>
      </c>
      <c r="T104" s="5">
        <v>4</v>
      </c>
      <c r="U104" s="5">
        <v>4</v>
      </c>
      <c r="V104" s="5">
        <v>3</v>
      </c>
      <c r="W104" s="5">
        <v>3</v>
      </c>
      <c r="X104" s="5">
        <v>3</v>
      </c>
      <c r="Y104" s="5">
        <v>3</v>
      </c>
      <c r="Z104" s="5">
        <v>3</v>
      </c>
      <c r="AA104" s="5">
        <v>4</v>
      </c>
      <c r="AB104" s="5">
        <v>3</v>
      </c>
      <c r="AC104" s="5">
        <v>3</v>
      </c>
      <c r="AD104" t="s">
        <v>27</v>
      </c>
      <c r="AE104" t="s">
        <v>150</v>
      </c>
      <c r="AF104" t="s">
        <v>151</v>
      </c>
      <c r="AG104" t="s">
        <v>84</v>
      </c>
    </row>
    <row r="105" spans="1:33">
      <c r="A105" s="5">
        <v>15</v>
      </c>
      <c r="B105" s="5"/>
      <c r="C105" s="5"/>
      <c r="D105" s="5"/>
      <c r="E105" s="5"/>
      <c r="F105" s="5"/>
      <c r="G105" s="5"/>
      <c r="H105" s="5"/>
      <c r="I105" s="5" t="s">
        <v>16</v>
      </c>
      <c r="J105" s="5"/>
      <c r="K105" s="5"/>
      <c r="L105" s="6" t="s">
        <v>27</v>
      </c>
      <c r="M105" s="5" t="s">
        <v>152</v>
      </c>
      <c r="N105" s="5">
        <v>3</v>
      </c>
      <c r="O105" s="5">
        <v>3</v>
      </c>
      <c r="P105" s="5">
        <v>3</v>
      </c>
      <c r="Q105" s="5">
        <v>2</v>
      </c>
      <c r="R105" s="5">
        <v>3</v>
      </c>
      <c r="S105" s="5">
        <v>3</v>
      </c>
      <c r="T105" s="5">
        <v>3</v>
      </c>
      <c r="U105" s="5">
        <v>3</v>
      </c>
      <c r="V105" s="5">
        <v>4</v>
      </c>
      <c r="W105" s="5">
        <v>4</v>
      </c>
      <c r="X105" s="5">
        <v>4</v>
      </c>
      <c r="Y105" s="5">
        <v>4</v>
      </c>
      <c r="Z105" s="5">
        <v>3</v>
      </c>
      <c r="AA105" s="5">
        <v>2</v>
      </c>
      <c r="AB105" s="5">
        <v>2</v>
      </c>
      <c r="AC105" s="5">
        <v>3</v>
      </c>
      <c r="AD105" t="s">
        <v>27</v>
      </c>
      <c r="AE105" t="s">
        <v>153</v>
      </c>
      <c r="AF105" t="s">
        <v>154</v>
      </c>
      <c r="AG105" t="s">
        <v>155</v>
      </c>
    </row>
    <row r="106" spans="1:33">
      <c r="A106" s="5">
        <v>16</v>
      </c>
      <c r="B106" s="5"/>
      <c r="C106" s="5"/>
      <c r="D106" s="5"/>
      <c r="E106" s="5"/>
      <c r="F106" s="5"/>
      <c r="G106" s="5"/>
      <c r="H106" s="5"/>
      <c r="I106" s="5" t="s">
        <v>16</v>
      </c>
      <c r="J106" s="5"/>
      <c r="K106" s="5"/>
      <c r="L106" s="6" t="s">
        <v>27</v>
      </c>
      <c r="M106" s="5">
        <v>0</v>
      </c>
      <c r="N106" s="5">
        <v>3</v>
      </c>
      <c r="O106" s="5">
        <v>3</v>
      </c>
      <c r="P106" s="5">
        <v>4</v>
      </c>
      <c r="Q106" s="5">
        <v>4</v>
      </c>
      <c r="R106" s="5">
        <v>3</v>
      </c>
      <c r="S106" s="5">
        <v>3</v>
      </c>
      <c r="T106" s="5">
        <v>3</v>
      </c>
      <c r="U106" s="5">
        <v>4</v>
      </c>
      <c r="V106" s="5">
        <v>3</v>
      </c>
      <c r="W106" s="5">
        <v>3</v>
      </c>
      <c r="X106" s="5">
        <v>3</v>
      </c>
      <c r="Y106" s="5">
        <v>3</v>
      </c>
      <c r="Z106" s="5">
        <v>3</v>
      </c>
      <c r="AA106" s="5">
        <v>3</v>
      </c>
      <c r="AB106" s="5">
        <v>2</v>
      </c>
      <c r="AC106" s="5">
        <v>3</v>
      </c>
      <c r="AD106" t="s">
        <v>27</v>
      </c>
      <c r="AE106" t="s">
        <v>156</v>
      </c>
      <c r="AF106" t="s">
        <v>157</v>
      </c>
      <c r="AG106" t="s">
        <v>158</v>
      </c>
    </row>
    <row r="107" spans="1:33">
      <c r="A107" s="5">
        <v>17</v>
      </c>
      <c r="B107" s="5"/>
      <c r="C107" s="5"/>
      <c r="D107" s="5"/>
      <c r="E107" s="5"/>
      <c r="F107" s="5"/>
      <c r="G107" s="5"/>
      <c r="H107" s="5"/>
      <c r="I107" s="5" t="s">
        <v>16</v>
      </c>
      <c r="J107" s="5"/>
      <c r="K107" s="5"/>
      <c r="L107" s="6" t="s">
        <v>27</v>
      </c>
      <c r="M107" s="5">
        <v>0</v>
      </c>
      <c r="N107" s="5">
        <v>3</v>
      </c>
      <c r="O107" s="5">
        <v>3</v>
      </c>
      <c r="P107" s="5">
        <v>3</v>
      </c>
      <c r="Q107" s="5">
        <v>3</v>
      </c>
      <c r="R107" s="5">
        <v>3</v>
      </c>
      <c r="S107" s="5">
        <v>3</v>
      </c>
      <c r="T107" s="5">
        <v>3</v>
      </c>
      <c r="U107" s="5">
        <v>3</v>
      </c>
      <c r="V107" s="5">
        <v>5</v>
      </c>
      <c r="W107" s="5">
        <v>5</v>
      </c>
      <c r="X107" s="5">
        <v>5</v>
      </c>
      <c r="Y107" s="5">
        <v>5</v>
      </c>
      <c r="Z107" s="5">
        <v>2</v>
      </c>
      <c r="AA107" s="5">
        <v>2</v>
      </c>
      <c r="AB107" s="5">
        <v>2</v>
      </c>
      <c r="AC107" s="5">
        <v>2</v>
      </c>
      <c r="AD107" t="s">
        <v>27</v>
      </c>
      <c r="AE107" t="s">
        <v>159</v>
      </c>
      <c r="AF107" t="s">
        <v>160</v>
      </c>
      <c r="AG107" t="s">
        <v>161</v>
      </c>
    </row>
    <row r="108" spans="1:33">
      <c r="A108" s="5">
        <v>18</v>
      </c>
      <c r="B108" s="5"/>
      <c r="C108" s="5"/>
      <c r="D108" s="5"/>
      <c r="E108" s="5"/>
      <c r="F108" s="5"/>
      <c r="G108" s="5"/>
      <c r="H108" s="5"/>
      <c r="I108" s="5" t="s">
        <v>16</v>
      </c>
      <c r="J108" s="5"/>
      <c r="K108" s="5"/>
      <c r="L108" s="6" t="s">
        <v>27</v>
      </c>
      <c r="M108" s="5">
        <v>0</v>
      </c>
      <c r="N108" s="5">
        <v>3</v>
      </c>
      <c r="O108" s="5">
        <v>3</v>
      </c>
      <c r="P108" s="5">
        <v>3</v>
      </c>
      <c r="Q108" s="5">
        <v>3</v>
      </c>
      <c r="R108" s="5">
        <v>3</v>
      </c>
      <c r="S108" s="5">
        <v>3</v>
      </c>
      <c r="T108" s="5">
        <v>3</v>
      </c>
      <c r="U108" s="5">
        <v>3</v>
      </c>
      <c r="V108" s="5">
        <v>5</v>
      </c>
      <c r="W108" s="5">
        <v>5</v>
      </c>
      <c r="X108" s="5">
        <v>5</v>
      </c>
      <c r="Y108" s="5">
        <v>5</v>
      </c>
      <c r="Z108" s="5">
        <v>2</v>
      </c>
      <c r="AA108" s="5">
        <v>2</v>
      </c>
      <c r="AB108" s="5">
        <v>2</v>
      </c>
      <c r="AC108" s="5">
        <v>2</v>
      </c>
      <c r="AD108" t="s">
        <v>27</v>
      </c>
      <c r="AE108" t="s">
        <v>162</v>
      </c>
      <c r="AF108" t="s">
        <v>163</v>
      </c>
      <c r="AG108" t="s">
        <v>164</v>
      </c>
    </row>
    <row r="109" spans="1:33">
      <c r="A109" s="5">
        <v>19</v>
      </c>
      <c r="B109" s="5"/>
      <c r="C109" s="5"/>
      <c r="D109" s="5"/>
      <c r="E109" s="5"/>
      <c r="F109" s="5"/>
      <c r="G109" s="5"/>
      <c r="H109" s="5"/>
      <c r="I109" s="5"/>
      <c r="J109" s="5" t="s">
        <v>16</v>
      </c>
      <c r="K109" s="5" t="s">
        <v>94</v>
      </c>
      <c r="L109" s="6" t="s">
        <v>27</v>
      </c>
      <c r="M109" s="5" t="s">
        <v>165</v>
      </c>
      <c r="N109" s="5">
        <v>3</v>
      </c>
      <c r="O109" s="5">
        <v>3</v>
      </c>
      <c r="P109" s="5">
        <v>3</v>
      </c>
      <c r="Q109" s="5">
        <v>3</v>
      </c>
      <c r="R109" s="5">
        <v>4</v>
      </c>
      <c r="S109" s="5">
        <v>4</v>
      </c>
      <c r="T109" s="5">
        <v>4</v>
      </c>
      <c r="U109" s="5">
        <v>3</v>
      </c>
      <c r="V109" s="5">
        <v>3</v>
      </c>
      <c r="W109" s="5">
        <v>3</v>
      </c>
      <c r="X109" s="5">
        <v>3</v>
      </c>
      <c r="Y109" s="5">
        <v>3</v>
      </c>
      <c r="Z109" s="5">
        <v>3</v>
      </c>
      <c r="AA109" s="5">
        <v>4</v>
      </c>
      <c r="AB109" s="5">
        <v>3</v>
      </c>
      <c r="AC109" s="5">
        <v>4</v>
      </c>
      <c r="AD109" t="s">
        <v>27</v>
      </c>
      <c r="AE109" t="s">
        <v>166</v>
      </c>
      <c r="AF109" t="s">
        <v>167</v>
      </c>
      <c r="AG109" t="s">
        <v>168</v>
      </c>
    </row>
    <row r="110" spans="1:3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6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3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3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30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30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30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0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30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30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6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30">
      <c r="A119" s="10"/>
      <c r="D119" s="16" t="s">
        <v>29</v>
      </c>
      <c r="E119" s="12">
        <f>COUNT(A91:A118)</f>
        <v>19</v>
      </c>
      <c r="F119" s="12"/>
      <c r="G119" s="12"/>
      <c r="H119" s="12"/>
      <c r="I119" s="12"/>
      <c r="J119" s="13"/>
      <c r="K119" s="16" t="s">
        <v>32</v>
      </c>
      <c r="N119" s="18">
        <f t="shared" ref="N119:AC119" si="43">AVERAGE(N91:N118)</f>
        <v>2.7894736842105261</v>
      </c>
      <c r="O119" s="18">
        <f t="shared" si="43"/>
        <v>2.8421052631578947</v>
      </c>
      <c r="P119" s="18">
        <f t="shared" si="43"/>
        <v>2.9444444444444446</v>
      </c>
      <c r="Q119" s="18">
        <f t="shared" si="43"/>
        <v>2.8333333333333335</v>
      </c>
      <c r="R119" s="18">
        <f t="shared" si="43"/>
        <v>2.9411764705882355</v>
      </c>
      <c r="S119" s="18">
        <f t="shared" si="43"/>
        <v>3</v>
      </c>
      <c r="T119" s="18">
        <f t="shared" si="43"/>
        <v>3</v>
      </c>
      <c r="U119" s="18">
        <f t="shared" si="43"/>
        <v>3.1176470588235294</v>
      </c>
      <c r="V119" s="18">
        <f t="shared" si="43"/>
        <v>3.1764705882352939</v>
      </c>
      <c r="W119" s="18">
        <f t="shared" si="43"/>
        <v>3.0588235294117645</v>
      </c>
      <c r="X119" s="18">
        <f t="shared" si="43"/>
        <v>3.1764705882352939</v>
      </c>
      <c r="Y119" s="18">
        <f t="shared" si="43"/>
        <v>3.4117647058823528</v>
      </c>
      <c r="Z119" s="18">
        <f t="shared" si="43"/>
        <v>3</v>
      </c>
      <c r="AA119" s="18">
        <f t="shared" si="43"/>
        <v>2.8235294117647061</v>
      </c>
      <c r="AB119" s="18">
        <f t="shared" si="43"/>
        <v>2.9411764705882355</v>
      </c>
      <c r="AC119" s="18">
        <f t="shared" si="43"/>
        <v>3</v>
      </c>
    </row>
    <row r="120" spans="1:30">
      <c r="A120" s="10"/>
      <c r="D120" s="16" t="s">
        <v>30</v>
      </c>
      <c r="E120" s="12">
        <f>COUNTIF(B91:B118,"=x")</f>
        <v>0</v>
      </c>
      <c r="F120" s="12"/>
      <c r="G120" s="12"/>
      <c r="H120" s="12"/>
      <c r="I120" s="12"/>
      <c r="J120" s="13"/>
      <c r="K120" s="16" t="s">
        <v>33</v>
      </c>
      <c r="M120" s="18"/>
      <c r="N120" s="18" t="str">
        <f t="shared" ref="N120:AC120" si="44">IF($E120&gt;0,AVERAGEIF($B91:$B118,"=x",N91:N118),"" )</f>
        <v/>
      </c>
      <c r="O120" s="18" t="str">
        <f t="shared" si="44"/>
        <v/>
      </c>
      <c r="P120" s="18" t="str">
        <f t="shared" si="44"/>
        <v/>
      </c>
      <c r="Q120" s="18" t="str">
        <f t="shared" si="44"/>
        <v/>
      </c>
      <c r="R120" s="18" t="str">
        <f t="shared" si="44"/>
        <v/>
      </c>
      <c r="S120" s="18" t="str">
        <f t="shared" si="44"/>
        <v/>
      </c>
      <c r="T120" s="18" t="str">
        <f t="shared" si="44"/>
        <v/>
      </c>
      <c r="U120" s="18" t="str">
        <f t="shared" si="44"/>
        <v/>
      </c>
      <c r="V120" s="18" t="str">
        <f t="shared" si="44"/>
        <v/>
      </c>
      <c r="W120" s="18" t="str">
        <f t="shared" si="44"/>
        <v/>
      </c>
      <c r="X120" s="18" t="str">
        <f t="shared" si="44"/>
        <v/>
      </c>
      <c r="Y120" s="18" t="str">
        <f t="shared" si="44"/>
        <v/>
      </c>
      <c r="Z120" s="18" t="str">
        <f t="shared" si="44"/>
        <v/>
      </c>
      <c r="AA120" s="18" t="str">
        <f t="shared" si="44"/>
        <v/>
      </c>
      <c r="AB120" s="18" t="str">
        <f t="shared" si="44"/>
        <v/>
      </c>
      <c r="AC120" s="18" t="str">
        <f t="shared" si="44"/>
        <v/>
      </c>
    </row>
    <row r="121" spans="1:30">
      <c r="D121" s="16" t="s">
        <v>53</v>
      </c>
      <c r="E121" s="12">
        <f>COUNTIF(C91:C118,"=x")</f>
        <v>0</v>
      </c>
      <c r="K121" s="16" t="s">
        <v>58</v>
      </c>
      <c r="M121" s="18"/>
      <c r="N121" s="18" t="str">
        <f t="shared" ref="N121:AC121" si="45">IF($E121&gt;0,AVERAGEIF($C91:$C118,"=x",N91:N118),"" )</f>
        <v/>
      </c>
      <c r="O121" s="18" t="str">
        <f t="shared" si="45"/>
        <v/>
      </c>
      <c r="P121" s="18" t="str">
        <f t="shared" si="45"/>
        <v/>
      </c>
      <c r="Q121" s="18" t="str">
        <f t="shared" si="45"/>
        <v/>
      </c>
      <c r="R121" s="18" t="str">
        <f t="shared" si="45"/>
        <v/>
      </c>
      <c r="S121" s="18" t="str">
        <f t="shared" si="45"/>
        <v/>
      </c>
      <c r="T121" s="18" t="str">
        <f t="shared" si="45"/>
        <v/>
      </c>
      <c r="U121" s="18" t="str">
        <f t="shared" si="45"/>
        <v/>
      </c>
      <c r="V121" s="18" t="str">
        <f t="shared" si="45"/>
        <v/>
      </c>
      <c r="W121" s="18" t="str">
        <f t="shared" si="45"/>
        <v/>
      </c>
      <c r="X121" s="18" t="str">
        <f t="shared" si="45"/>
        <v/>
      </c>
      <c r="Y121" s="18" t="str">
        <f t="shared" si="45"/>
        <v/>
      </c>
      <c r="Z121" s="18" t="str">
        <f t="shared" si="45"/>
        <v/>
      </c>
      <c r="AA121" s="18" t="str">
        <f t="shared" si="45"/>
        <v/>
      </c>
      <c r="AB121" s="18" t="str">
        <f t="shared" si="45"/>
        <v/>
      </c>
      <c r="AC121" s="18" t="str">
        <f t="shared" si="45"/>
        <v/>
      </c>
      <c r="AD121" s="18"/>
    </row>
    <row r="122" spans="1:30">
      <c r="A122" s="10"/>
      <c r="D122" s="19" t="s">
        <v>54</v>
      </c>
      <c r="E122" s="12">
        <f>COUNTIF(D91:D118,"=x")</f>
        <v>0</v>
      </c>
      <c r="F122" s="12"/>
      <c r="G122" s="12"/>
      <c r="H122" s="12"/>
      <c r="I122" s="12"/>
      <c r="J122" s="13"/>
      <c r="K122" s="19" t="s">
        <v>59</v>
      </c>
      <c r="M122" s="18"/>
      <c r="N122" s="18" t="str">
        <f t="shared" ref="N122:AC122" si="46">IF($E122&gt;0,AVERAGEIF($D91:$D118,"=x",N91:N118),"" )</f>
        <v/>
      </c>
      <c r="O122" s="18" t="str">
        <f t="shared" si="46"/>
        <v/>
      </c>
      <c r="P122" s="18" t="str">
        <f t="shared" si="46"/>
        <v/>
      </c>
      <c r="Q122" s="18" t="str">
        <f t="shared" si="46"/>
        <v/>
      </c>
      <c r="R122" s="18" t="str">
        <f t="shared" si="46"/>
        <v/>
      </c>
      <c r="S122" s="18" t="str">
        <f t="shared" si="46"/>
        <v/>
      </c>
      <c r="T122" s="18" t="str">
        <f t="shared" si="46"/>
        <v/>
      </c>
      <c r="U122" s="18" t="str">
        <f t="shared" si="46"/>
        <v/>
      </c>
      <c r="V122" s="18" t="str">
        <f t="shared" si="46"/>
        <v/>
      </c>
      <c r="W122" s="18" t="str">
        <f t="shared" si="46"/>
        <v/>
      </c>
      <c r="X122" s="18" t="str">
        <f t="shared" si="46"/>
        <v/>
      </c>
      <c r="Y122" s="18" t="str">
        <f t="shared" si="46"/>
        <v/>
      </c>
      <c r="Z122" s="18" t="str">
        <f t="shared" si="46"/>
        <v/>
      </c>
      <c r="AA122" s="18" t="str">
        <f t="shared" si="46"/>
        <v/>
      </c>
      <c r="AB122" s="18" t="str">
        <f t="shared" si="46"/>
        <v/>
      </c>
      <c r="AC122" s="18" t="str">
        <f t="shared" si="46"/>
        <v/>
      </c>
      <c r="AD122" s="18"/>
    </row>
    <row r="123" spans="1:30">
      <c r="A123" s="10"/>
      <c r="D123" s="19" t="s">
        <v>43</v>
      </c>
      <c r="E123" s="12">
        <f>COUNTIF(E91:E118,"=x")</f>
        <v>0</v>
      </c>
      <c r="F123" s="12"/>
      <c r="G123" s="12"/>
      <c r="H123" s="12"/>
      <c r="I123" s="12"/>
      <c r="J123" s="13"/>
      <c r="K123" s="19" t="s">
        <v>42</v>
      </c>
      <c r="M123" s="18"/>
      <c r="N123" s="18" t="str">
        <f t="shared" ref="N123:AC123" si="47">IF($E123&gt;0,AVERAGEIF($E91:$E118,"=x",N91:N118),"" )</f>
        <v/>
      </c>
      <c r="O123" s="18" t="str">
        <f t="shared" si="47"/>
        <v/>
      </c>
      <c r="P123" s="18" t="str">
        <f t="shared" si="47"/>
        <v/>
      </c>
      <c r="Q123" s="18" t="str">
        <f t="shared" si="47"/>
        <v/>
      </c>
      <c r="R123" s="18" t="str">
        <f t="shared" si="47"/>
        <v/>
      </c>
      <c r="S123" s="18" t="str">
        <f t="shared" si="47"/>
        <v/>
      </c>
      <c r="T123" s="18" t="str">
        <f t="shared" si="47"/>
        <v/>
      </c>
      <c r="U123" s="18" t="str">
        <f t="shared" si="47"/>
        <v/>
      </c>
      <c r="V123" s="18" t="str">
        <f t="shared" si="47"/>
        <v/>
      </c>
      <c r="W123" s="18" t="str">
        <f t="shared" si="47"/>
        <v/>
      </c>
      <c r="X123" s="18" t="str">
        <f t="shared" si="47"/>
        <v/>
      </c>
      <c r="Y123" s="18" t="str">
        <f t="shared" si="47"/>
        <v/>
      </c>
      <c r="Z123" s="18" t="str">
        <f t="shared" si="47"/>
        <v/>
      </c>
      <c r="AA123" s="18" t="str">
        <f t="shared" si="47"/>
        <v/>
      </c>
      <c r="AB123" s="18" t="str">
        <f t="shared" si="47"/>
        <v/>
      </c>
      <c r="AC123" s="18" t="str">
        <f t="shared" si="47"/>
        <v/>
      </c>
      <c r="AD123" s="18"/>
    </row>
    <row r="124" spans="1:30">
      <c r="A124" s="10"/>
      <c r="D124" s="19" t="s">
        <v>218</v>
      </c>
      <c r="E124" s="12">
        <f>COUNTIF(F91:F118,"=x")</f>
        <v>0</v>
      </c>
      <c r="F124" s="12"/>
      <c r="G124" s="12"/>
      <c r="H124" s="12"/>
      <c r="I124" s="12"/>
      <c r="J124" s="13"/>
      <c r="K124" s="19" t="s">
        <v>60</v>
      </c>
      <c r="M124" s="18"/>
      <c r="N124" s="18" t="str">
        <f t="shared" ref="N124:AC124" si="48">IF($E124&gt;0,AVERAGEIF($F91:$F118,"=x",N91:N118),"" )</f>
        <v/>
      </c>
      <c r="O124" s="18" t="str">
        <f t="shared" si="48"/>
        <v/>
      </c>
      <c r="P124" s="18" t="str">
        <f t="shared" si="48"/>
        <v/>
      </c>
      <c r="Q124" s="18" t="str">
        <f t="shared" si="48"/>
        <v/>
      </c>
      <c r="R124" s="18" t="str">
        <f t="shared" si="48"/>
        <v/>
      </c>
      <c r="S124" s="18" t="str">
        <f t="shared" si="48"/>
        <v/>
      </c>
      <c r="T124" s="18" t="str">
        <f t="shared" si="48"/>
        <v/>
      </c>
      <c r="U124" s="18" t="str">
        <f t="shared" si="48"/>
        <v/>
      </c>
      <c r="V124" s="18" t="str">
        <f t="shared" si="48"/>
        <v/>
      </c>
      <c r="W124" s="18" t="str">
        <f t="shared" si="48"/>
        <v/>
      </c>
      <c r="X124" s="18" t="str">
        <f t="shared" si="48"/>
        <v/>
      </c>
      <c r="Y124" s="18" t="str">
        <f t="shared" si="48"/>
        <v/>
      </c>
      <c r="Z124" s="18" t="str">
        <f t="shared" si="48"/>
        <v/>
      </c>
      <c r="AA124" s="18" t="str">
        <f t="shared" si="48"/>
        <v/>
      </c>
      <c r="AB124" s="18" t="str">
        <f t="shared" si="48"/>
        <v/>
      </c>
      <c r="AC124" s="18" t="str">
        <f t="shared" si="48"/>
        <v/>
      </c>
      <c r="AD124" s="18"/>
    </row>
    <row r="125" spans="1:30">
      <c r="A125" s="10"/>
      <c r="D125" s="19" t="s">
        <v>55</v>
      </c>
      <c r="E125" s="12">
        <f>COUNTIF(G91:G118,"=x")</f>
        <v>1</v>
      </c>
      <c r="F125" s="12"/>
      <c r="G125" s="12"/>
      <c r="H125" s="12"/>
      <c r="I125" s="12"/>
      <c r="J125" s="13"/>
      <c r="K125" s="19" t="s">
        <v>61</v>
      </c>
      <c r="M125" s="18"/>
      <c r="N125" s="18">
        <f t="shared" ref="N125:AC125" si="49">IF($E125&gt;0,AVERAGEIF($G91:$G118,"=x",N91:N118),"" )</f>
        <v>3</v>
      </c>
      <c r="O125" s="18">
        <f t="shared" si="49"/>
        <v>3</v>
      </c>
      <c r="P125" s="18">
        <f t="shared" si="49"/>
        <v>3</v>
      </c>
      <c r="Q125" s="18">
        <f t="shared" si="49"/>
        <v>4</v>
      </c>
      <c r="R125" s="18">
        <f t="shared" si="49"/>
        <v>4</v>
      </c>
      <c r="S125" s="18">
        <f t="shared" si="49"/>
        <v>4</v>
      </c>
      <c r="T125" s="18">
        <f t="shared" si="49"/>
        <v>4</v>
      </c>
      <c r="U125" s="18">
        <f t="shared" si="49"/>
        <v>4</v>
      </c>
      <c r="V125" s="18">
        <f t="shared" si="49"/>
        <v>3</v>
      </c>
      <c r="W125" s="18">
        <f t="shared" si="49"/>
        <v>3</v>
      </c>
      <c r="X125" s="18">
        <f t="shared" si="49"/>
        <v>4</v>
      </c>
      <c r="Y125" s="18">
        <f t="shared" si="49"/>
        <v>4</v>
      </c>
      <c r="Z125" s="18">
        <f t="shared" si="49"/>
        <v>3</v>
      </c>
      <c r="AA125" s="18">
        <f t="shared" si="49"/>
        <v>3</v>
      </c>
      <c r="AB125" s="18">
        <f t="shared" si="49"/>
        <v>4</v>
      </c>
      <c r="AC125" s="18">
        <f t="shared" si="49"/>
        <v>4</v>
      </c>
      <c r="AD125" s="18"/>
    </row>
    <row r="126" spans="1:30">
      <c r="A126" s="10"/>
      <c r="D126" s="19" t="s">
        <v>52</v>
      </c>
      <c r="E126" s="12">
        <f>COUNTIF(H91:H118,"=x")</f>
        <v>1</v>
      </c>
      <c r="F126" s="12"/>
      <c r="G126" s="12"/>
      <c r="H126" s="12"/>
      <c r="I126" s="12"/>
      <c r="J126" s="13"/>
      <c r="K126" s="19" t="s">
        <v>51</v>
      </c>
      <c r="M126" s="18"/>
      <c r="N126" s="18">
        <f t="shared" ref="N126:AD126" si="50">IF($E126&gt;0,AVERAGEIF($H91:$H118,"=x",N91:N118),"" )</f>
        <v>4</v>
      </c>
      <c r="O126" s="18">
        <f t="shared" si="50"/>
        <v>5</v>
      </c>
      <c r="P126" s="18">
        <f t="shared" si="50"/>
        <v>5</v>
      </c>
      <c r="Q126" s="18">
        <f t="shared" si="50"/>
        <v>4</v>
      </c>
      <c r="R126" s="18">
        <f t="shared" si="50"/>
        <v>4</v>
      </c>
      <c r="S126" s="18">
        <f t="shared" si="50"/>
        <v>4</v>
      </c>
      <c r="T126" s="18">
        <f t="shared" si="50"/>
        <v>4</v>
      </c>
      <c r="U126" s="18">
        <f t="shared" si="50"/>
        <v>4</v>
      </c>
      <c r="V126" s="18">
        <f t="shared" si="50"/>
        <v>4</v>
      </c>
      <c r="W126" s="18">
        <f t="shared" si="50"/>
        <v>4</v>
      </c>
      <c r="X126" s="18">
        <f t="shared" si="50"/>
        <v>4</v>
      </c>
      <c r="Y126" s="18">
        <f t="shared" si="50"/>
        <v>4</v>
      </c>
      <c r="Z126" s="18">
        <f t="shared" si="50"/>
        <v>4</v>
      </c>
      <c r="AA126" s="18">
        <f t="shared" si="50"/>
        <v>4</v>
      </c>
      <c r="AB126" s="18">
        <f t="shared" si="50"/>
        <v>4</v>
      </c>
      <c r="AC126" s="18">
        <f t="shared" si="50"/>
        <v>4</v>
      </c>
      <c r="AD126" s="18" t="e">
        <f t="shared" si="50"/>
        <v>#DIV/0!</v>
      </c>
    </row>
    <row r="127" spans="1:30">
      <c r="D127" s="17" t="s">
        <v>31</v>
      </c>
      <c r="E127" s="12">
        <f>COUNTIF(I91:I118,"=x")</f>
        <v>8</v>
      </c>
      <c r="K127" s="16" t="s">
        <v>34</v>
      </c>
      <c r="M127" s="18"/>
      <c r="N127" s="18">
        <f t="shared" ref="N127:Y127" si="51">IF($E127&gt;0,AVERAGEIF($I91:$I118,"=x",N91:N118),"" )</f>
        <v>3.25</v>
      </c>
      <c r="O127" s="18">
        <f t="shared" si="51"/>
        <v>3.375</v>
      </c>
      <c r="P127" s="18">
        <f t="shared" si="51"/>
        <v>3.375</v>
      </c>
      <c r="Q127" s="18">
        <f t="shared" si="51"/>
        <v>3.125</v>
      </c>
      <c r="R127" s="18">
        <f t="shared" si="51"/>
        <v>3</v>
      </c>
      <c r="S127" s="18">
        <f t="shared" si="51"/>
        <v>3</v>
      </c>
      <c r="T127" s="18">
        <f t="shared" si="51"/>
        <v>3</v>
      </c>
      <c r="U127" s="18">
        <f t="shared" si="51"/>
        <v>3.2857142857142856</v>
      </c>
      <c r="V127" s="18">
        <f t="shared" si="51"/>
        <v>3.7142857142857144</v>
      </c>
      <c r="W127" s="18">
        <f t="shared" si="51"/>
        <v>3.5714285714285716</v>
      </c>
      <c r="X127" s="18">
        <f t="shared" si="51"/>
        <v>3.8571428571428572</v>
      </c>
      <c r="Y127" s="18">
        <f t="shared" si="51"/>
        <v>3.8571428571428572</v>
      </c>
      <c r="Z127" s="18" t="e">
        <f>IF($E127&gt;0,AVERAGEIF($B98:$B125,"=x",Z98:Z125),"" )</f>
        <v>#DIV/0!</v>
      </c>
      <c r="AA127" s="18">
        <f>IF($E127&gt;0,AVERAGEIF($J91:$J118,"=x",AA91:AA118),"" )</f>
        <v>3</v>
      </c>
      <c r="AB127" s="18">
        <f>IF($E127&gt;0,AVERAGEIF($I91:$I118,"=x",AB91:AB118),"" )</f>
        <v>2.7142857142857144</v>
      </c>
      <c r="AC127" s="18">
        <f>IF($E127&gt;0,AVERAGEIF($I91:$I118,"=x",AC91:AC118),"" )</f>
        <v>2.7142857142857144</v>
      </c>
      <c r="AD127" s="18">
        <f>IF($E127&gt;0,AVERAGEIF($I91:$I118,"=x",AD91:AD118),"" )</f>
        <v>0</v>
      </c>
    </row>
    <row r="128" spans="1:30">
      <c r="D128" s="17" t="s">
        <v>35</v>
      </c>
      <c r="E128" s="12">
        <f>COUNTIF(J91:J118,"=x")</f>
        <v>9</v>
      </c>
      <c r="F128" s="4" t="s">
        <v>57</v>
      </c>
      <c r="G128" s="4">
        <f>E119-SUM(E120:E128)</f>
        <v>0</v>
      </c>
      <c r="K128" s="16" t="s">
        <v>36</v>
      </c>
      <c r="M128" s="18"/>
      <c r="N128" s="18">
        <f t="shared" ref="N128:AC128" si="52">IF($E128&gt;0,AVERAGEIF($J91:$J118,"=x",N91:N118),"" )</f>
        <v>2.2222222222222223</v>
      </c>
      <c r="O128" s="18">
        <f t="shared" si="52"/>
        <v>2.1111111111111112</v>
      </c>
      <c r="P128" s="18">
        <f t="shared" si="52"/>
        <v>2.25</v>
      </c>
      <c r="Q128" s="18">
        <f t="shared" si="52"/>
        <v>2.25</v>
      </c>
      <c r="R128" s="18">
        <f t="shared" si="52"/>
        <v>2.625</v>
      </c>
      <c r="S128" s="18">
        <f t="shared" si="52"/>
        <v>2.75</v>
      </c>
      <c r="T128" s="18">
        <f t="shared" si="52"/>
        <v>2.75</v>
      </c>
      <c r="U128" s="18">
        <f t="shared" si="52"/>
        <v>2.75</v>
      </c>
      <c r="V128" s="18">
        <f t="shared" si="52"/>
        <v>2.625</v>
      </c>
      <c r="W128" s="18">
        <f t="shared" si="52"/>
        <v>2.5</v>
      </c>
      <c r="X128" s="18">
        <f t="shared" si="52"/>
        <v>2.375</v>
      </c>
      <c r="Y128" s="18">
        <f t="shared" si="52"/>
        <v>2.875</v>
      </c>
      <c r="Z128" s="18">
        <f t="shared" si="52"/>
        <v>2.875</v>
      </c>
      <c r="AA128" s="18">
        <f t="shared" si="52"/>
        <v>3</v>
      </c>
      <c r="AB128" s="18">
        <f t="shared" si="52"/>
        <v>2.875</v>
      </c>
      <c r="AC128" s="18">
        <f t="shared" si="52"/>
        <v>3</v>
      </c>
      <c r="AD128" s="18"/>
    </row>
    <row r="129" spans="3:51">
      <c r="C129" s="17"/>
      <c r="D129" s="12"/>
      <c r="E129" s="4">
        <f>SUM(E120:E128)</f>
        <v>19</v>
      </c>
      <c r="K129" s="16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I129" t="s">
        <v>44</v>
      </c>
    </row>
    <row r="130" spans="3:51">
      <c r="C130" s="17"/>
      <c r="D130" s="12"/>
      <c r="K130" s="16" t="s">
        <v>37</v>
      </c>
      <c r="L130" s="18">
        <f>COUNTIF(L91:L118,"n")</f>
        <v>0</v>
      </c>
      <c r="M130" s="24" t="s">
        <v>83</v>
      </c>
      <c r="N130" s="5">
        <f>SUM(N91:N109)</f>
        <v>53</v>
      </c>
      <c r="O130" s="5">
        <f t="shared" ref="O130:AC130" si="53">SUM(O91:O109)</f>
        <v>54</v>
      </c>
      <c r="P130" s="5">
        <f t="shared" si="53"/>
        <v>53</v>
      </c>
      <c r="Q130" s="5">
        <f t="shared" si="53"/>
        <v>51</v>
      </c>
      <c r="R130" s="5">
        <f t="shared" si="53"/>
        <v>50</v>
      </c>
      <c r="S130" s="5">
        <f t="shared" si="53"/>
        <v>51</v>
      </c>
      <c r="T130" s="5">
        <f t="shared" si="53"/>
        <v>51</v>
      </c>
      <c r="U130" s="5">
        <f t="shared" si="53"/>
        <v>53</v>
      </c>
      <c r="V130" s="5">
        <f t="shared" si="53"/>
        <v>54</v>
      </c>
      <c r="W130" s="5">
        <f t="shared" si="53"/>
        <v>52</v>
      </c>
      <c r="X130" s="5">
        <f t="shared" si="53"/>
        <v>54</v>
      </c>
      <c r="Y130" s="5">
        <f t="shared" si="53"/>
        <v>58</v>
      </c>
      <c r="Z130" s="5">
        <f t="shared" si="53"/>
        <v>51</v>
      </c>
      <c r="AA130" s="5">
        <f t="shared" si="53"/>
        <v>48</v>
      </c>
      <c r="AB130" s="5">
        <f t="shared" si="53"/>
        <v>50</v>
      </c>
      <c r="AC130" s="5">
        <f t="shared" si="53"/>
        <v>51</v>
      </c>
      <c r="AD130" s="18">
        <f>COUNTIF(AD91:AD118,"n")</f>
        <v>0</v>
      </c>
      <c r="AE130" s="24" t="s">
        <v>83</v>
      </c>
      <c r="AF130">
        <f>SUM(N130:AC130)</f>
        <v>834</v>
      </c>
      <c r="AI130" s="5">
        <f>N119-(N130/N141)</f>
        <v>0</v>
      </c>
      <c r="AJ130" s="5">
        <f>O119-(O130/O141)</f>
        <v>0</v>
      </c>
      <c r="AK130" s="5">
        <f t="shared" ref="AK130:AW130" si="54">P119-(P130/P141)</f>
        <v>0</v>
      </c>
      <c r="AL130" s="5">
        <f t="shared" si="54"/>
        <v>0</v>
      </c>
      <c r="AM130" s="5">
        <f t="shared" si="54"/>
        <v>0</v>
      </c>
      <c r="AN130" s="5">
        <f t="shared" si="54"/>
        <v>0</v>
      </c>
      <c r="AO130" s="5">
        <f t="shared" si="54"/>
        <v>0</v>
      </c>
      <c r="AP130" s="5">
        <f t="shared" si="54"/>
        <v>0</v>
      </c>
      <c r="AQ130" s="5">
        <f t="shared" si="54"/>
        <v>0</v>
      </c>
      <c r="AR130" s="5">
        <f t="shared" si="54"/>
        <v>0</v>
      </c>
      <c r="AS130" s="5">
        <f t="shared" si="54"/>
        <v>0</v>
      </c>
      <c r="AT130" s="5">
        <f t="shared" si="54"/>
        <v>0</v>
      </c>
      <c r="AU130" s="5">
        <f t="shared" si="54"/>
        <v>0</v>
      </c>
      <c r="AV130" s="5">
        <f t="shared" si="54"/>
        <v>0</v>
      </c>
      <c r="AW130" s="5">
        <f t="shared" si="54"/>
        <v>0</v>
      </c>
      <c r="AX130" s="5">
        <f>AC119-(AC130/AC141)</f>
        <v>0</v>
      </c>
      <c r="AY130" s="5"/>
    </row>
    <row r="131" spans="3:51">
      <c r="C131" s="17"/>
      <c r="D131" s="12"/>
      <c r="K131" s="19" t="s">
        <v>472</v>
      </c>
      <c r="L131" s="18">
        <f>COUNTIFS(L$91:L$118,"n",B$91:B$118,"x")</f>
        <v>0</v>
      </c>
      <c r="M131" s="24" t="s">
        <v>83</v>
      </c>
      <c r="N131" s="5">
        <f>SUMIF($B91:$B109,"=x",N91:N109)</f>
        <v>0</v>
      </c>
      <c r="O131" s="5">
        <f t="shared" ref="O131:AC131" si="55">SUMIF($B91:$B109,"=x",O91:O109)</f>
        <v>0</v>
      </c>
      <c r="P131" s="5">
        <f t="shared" si="55"/>
        <v>0</v>
      </c>
      <c r="Q131" s="5">
        <f t="shared" si="55"/>
        <v>0</v>
      </c>
      <c r="R131" s="5">
        <f t="shared" si="55"/>
        <v>0</v>
      </c>
      <c r="S131" s="5">
        <f t="shared" si="55"/>
        <v>0</v>
      </c>
      <c r="T131" s="5">
        <f t="shared" si="55"/>
        <v>0</v>
      </c>
      <c r="U131" s="5">
        <f t="shared" si="55"/>
        <v>0</v>
      </c>
      <c r="V131" s="5">
        <f t="shared" si="55"/>
        <v>0</v>
      </c>
      <c r="W131" s="5">
        <f t="shared" si="55"/>
        <v>0</v>
      </c>
      <c r="X131" s="5">
        <f t="shared" si="55"/>
        <v>0</v>
      </c>
      <c r="Y131" s="5">
        <f t="shared" si="55"/>
        <v>0</v>
      </c>
      <c r="Z131" s="5">
        <f t="shared" si="55"/>
        <v>0</v>
      </c>
      <c r="AA131" s="5">
        <f t="shared" si="55"/>
        <v>0</v>
      </c>
      <c r="AB131" s="5">
        <f t="shared" si="55"/>
        <v>0</v>
      </c>
      <c r="AC131" s="5">
        <f t="shared" si="55"/>
        <v>0</v>
      </c>
      <c r="AD131" s="18">
        <f>COUNTIFS($AD$91:$AD$118,"n",B$91:B$118,"x")</f>
        <v>0</v>
      </c>
      <c r="AE131" s="24" t="s">
        <v>83</v>
      </c>
      <c r="AF131">
        <f>SUM(N131:AC139)</f>
        <v>834</v>
      </c>
      <c r="AI131" s="5" t="str">
        <f>IF(N142&gt;0,N120-(N131/N142),"nill")</f>
        <v>nill</v>
      </c>
      <c r="AJ131" s="5" t="e">
        <f t="shared" ref="AJ131:AX131" si="56">N120-(N131/N142)</f>
        <v>#VALUE!</v>
      </c>
      <c r="AK131" s="5" t="e">
        <f t="shared" si="56"/>
        <v>#VALUE!</v>
      </c>
      <c r="AL131" s="5" t="e">
        <f t="shared" si="56"/>
        <v>#VALUE!</v>
      </c>
      <c r="AM131" s="5" t="e">
        <f t="shared" si="56"/>
        <v>#VALUE!</v>
      </c>
      <c r="AN131" s="5" t="e">
        <f t="shared" si="56"/>
        <v>#VALUE!</v>
      </c>
      <c r="AO131" s="5" t="e">
        <f t="shared" si="56"/>
        <v>#VALUE!</v>
      </c>
      <c r="AP131" s="5" t="e">
        <f t="shared" si="56"/>
        <v>#VALUE!</v>
      </c>
      <c r="AQ131" s="5" t="e">
        <f t="shared" si="56"/>
        <v>#VALUE!</v>
      </c>
      <c r="AR131" s="5" t="e">
        <f t="shared" si="56"/>
        <v>#VALUE!</v>
      </c>
      <c r="AS131" s="5" t="e">
        <f t="shared" si="56"/>
        <v>#VALUE!</v>
      </c>
      <c r="AT131" s="5" t="e">
        <f t="shared" si="56"/>
        <v>#VALUE!</v>
      </c>
      <c r="AU131" s="5" t="e">
        <f t="shared" si="56"/>
        <v>#VALUE!</v>
      </c>
      <c r="AV131" s="5" t="e">
        <f t="shared" si="56"/>
        <v>#VALUE!</v>
      </c>
      <c r="AW131" s="5" t="e">
        <f t="shared" si="56"/>
        <v>#VALUE!</v>
      </c>
      <c r="AX131" s="5" t="e">
        <f t="shared" si="56"/>
        <v>#VALUE!</v>
      </c>
    </row>
    <row r="132" spans="3:51">
      <c r="C132" s="17"/>
      <c r="D132" s="12"/>
      <c r="K132" s="16" t="s">
        <v>63</v>
      </c>
      <c r="L132" s="18">
        <f>COUNTIFS(L$91:L$118,"n",C$91:C$118,"x")</f>
        <v>0</v>
      </c>
      <c r="M132" s="24" t="s">
        <v>83</v>
      </c>
      <c r="N132" s="5">
        <f t="shared" ref="N132" si="57">SUMIF($C91:$C118,"=x",N91:N118)</f>
        <v>0</v>
      </c>
      <c r="O132" s="5">
        <f t="shared" ref="O132:AC132" si="58">SUMIF($C91:$C118,"=x",O91:O118)</f>
        <v>0</v>
      </c>
      <c r="P132" s="5">
        <f t="shared" si="58"/>
        <v>0</v>
      </c>
      <c r="Q132" s="5">
        <f t="shared" si="58"/>
        <v>0</v>
      </c>
      <c r="R132" s="5">
        <f t="shared" si="58"/>
        <v>0</v>
      </c>
      <c r="S132" s="5">
        <f t="shared" si="58"/>
        <v>0</v>
      </c>
      <c r="T132" s="5">
        <f t="shared" si="58"/>
        <v>0</v>
      </c>
      <c r="U132" s="5">
        <f t="shared" si="58"/>
        <v>0</v>
      </c>
      <c r="V132" s="5">
        <f t="shared" si="58"/>
        <v>0</v>
      </c>
      <c r="W132" s="5">
        <f t="shared" si="58"/>
        <v>0</v>
      </c>
      <c r="X132" s="5">
        <f t="shared" si="58"/>
        <v>0</v>
      </c>
      <c r="Y132" s="5">
        <f t="shared" si="58"/>
        <v>0</v>
      </c>
      <c r="Z132" s="5">
        <f t="shared" si="58"/>
        <v>0</v>
      </c>
      <c r="AA132" s="5">
        <f t="shared" si="58"/>
        <v>0</v>
      </c>
      <c r="AB132" s="5">
        <f t="shared" si="58"/>
        <v>0</v>
      </c>
      <c r="AC132" s="5">
        <f t="shared" si="58"/>
        <v>0</v>
      </c>
      <c r="AD132" s="18">
        <f>COUNTIFS($AD$91:$AD$118,"n",C$91:C$118,"x")</f>
        <v>0</v>
      </c>
      <c r="AE132" s="24" t="s">
        <v>83</v>
      </c>
      <c r="AI132" s="5" t="str">
        <f>IF(N143&gt;0,N121-(N132/N143),"nill")</f>
        <v>nill</v>
      </c>
      <c r="AJ132" s="5" t="str">
        <f t="shared" ref="AJ132:AY132" si="59">IF(N132&gt;0,N121-(N132/N143),"nill")</f>
        <v>nill</v>
      </c>
      <c r="AK132" s="5" t="str">
        <f t="shared" si="59"/>
        <v>nill</v>
      </c>
      <c r="AL132" s="5" t="str">
        <f t="shared" si="59"/>
        <v>nill</v>
      </c>
      <c r="AM132" s="5" t="str">
        <f t="shared" si="59"/>
        <v>nill</v>
      </c>
      <c r="AN132" s="5" t="str">
        <f t="shared" si="59"/>
        <v>nill</v>
      </c>
      <c r="AO132" s="5" t="str">
        <f t="shared" si="59"/>
        <v>nill</v>
      </c>
      <c r="AP132" s="5" t="str">
        <f t="shared" si="59"/>
        <v>nill</v>
      </c>
      <c r="AQ132" s="5" t="str">
        <f t="shared" si="59"/>
        <v>nill</v>
      </c>
      <c r="AR132" s="5" t="str">
        <f t="shared" si="59"/>
        <v>nill</v>
      </c>
      <c r="AS132" s="5" t="str">
        <f t="shared" si="59"/>
        <v>nill</v>
      </c>
      <c r="AT132" s="5" t="str">
        <f t="shared" si="59"/>
        <v>nill</v>
      </c>
      <c r="AU132" s="5" t="str">
        <f t="shared" si="59"/>
        <v>nill</v>
      </c>
      <c r="AV132" s="5" t="str">
        <f t="shared" si="59"/>
        <v>nill</v>
      </c>
      <c r="AW132" s="5" t="str">
        <f t="shared" si="59"/>
        <v>nill</v>
      </c>
      <c r="AX132" s="5" t="str">
        <f t="shared" si="59"/>
        <v>nill</v>
      </c>
      <c r="AY132" s="5" t="str">
        <f t="shared" si="59"/>
        <v>nill</v>
      </c>
    </row>
    <row r="133" spans="3:51">
      <c r="C133" s="17"/>
      <c r="D133" s="12"/>
      <c r="K133" s="19" t="s">
        <v>64</v>
      </c>
      <c r="L133" s="18">
        <f>COUNTIFS(L$91:L$118,"n",D$91:D$118,"x")</f>
        <v>0</v>
      </c>
      <c r="M133" s="24" t="s">
        <v>83</v>
      </c>
      <c r="N133" s="5">
        <f t="shared" ref="N133" si="60">SUMIF($D91:$D118,"=x",N91:N118)</f>
        <v>0</v>
      </c>
      <c r="O133" s="5">
        <f t="shared" ref="O133:AC133" si="61">SUMIF($D91:$D118,"=x",O91:O118)</f>
        <v>0</v>
      </c>
      <c r="P133" s="5">
        <f t="shared" si="61"/>
        <v>0</v>
      </c>
      <c r="Q133" s="5">
        <f t="shared" si="61"/>
        <v>0</v>
      </c>
      <c r="R133" s="5">
        <f t="shared" si="61"/>
        <v>0</v>
      </c>
      <c r="S133" s="5">
        <f t="shared" si="61"/>
        <v>0</v>
      </c>
      <c r="T133" s="5">
        <f t="shared" si="61"/>
        <v>0</v>
      </c>
      <c r="U133" s="5">
        <f t="shared" si="61"/>
        <v>0</v>
      </c>
      <c r="V133" s="5">
        <f t="shared" si="61"/>
        <v>0</v>
      </c>
      <c r="W133" s="5">
        <f t="shared" si="61"/>
        <v>0</v>
      </c>
      <c r="X133" s="5">
        <f t="shared" si="61"/>
        <v>0</v>
      </c>
      <c r="Y133" s="5">
        <f t="shared" si="61"/>
        <v>0</v>
      </c>
      <c r="Z133" s="5">
        <f t="shared" si="61"/>
        <v>0</v>
      </c>
      <c r="AA133" s="5">
        <f t="shared" si="61"/>
        <v>0</v>
      </c>
      <c r="AB133" s="5">
        <f t="shared" si="61"/>
        <v>0</v>
      </c>
      <c r="AC133" s="5">
        <f t="shared" si="61"/>
        <v>0</v>
      </c>
      <c r="AD133" s="18">
        <f>COUNTIFS($AD$91:$AD$118,"n",D$91:D$118,"x")</f>
        <v>0</v>
      </c>
      <c r="AE133" s="24" t="s">
        <v>83</v>
      </c>
      <c r="AI133" s="5" t="str">
        <f>IF(N144&gt;0,N122-(N133/N144),"nill")</f>
        <v>nill</v>
      </c>
      <c r="AJ133" s="5" t="str">
        <f t="shared" ref="AJ133:AX133" si="62">IF(O144&gt;0,O122-(O133/O144),"nill")</f>
        <v>nill</v>
      </c>
      <c r="AK133" s="5" t="str">
        <f t="shared" si="62"/>
        <v>nill</v>
      </c>
      <c r="AL133" s="5" t="str">
        <f t="shared" si="62"/>
        <v>nill</v>
      </c>
      <c r="AM133" s="5" t="str">
        <f t="shared" si="62"/>
        <v>nill</v>
      </c>
      <c r="AN133" s="5" t="str">
        <f t="shared" si="62"/>
        <v>nill</v>
      </c>
      <c r="AO133" s="5" t="str">
        <f t="shared" si="62"/>
        <v>nill</v>
      </c>
      <c r="AP133" s="5" t="str">
        <f t="shared" si="62"/>
        <v>nill</v>
      </c>
      <c r="AQ133" s="5" t="str">
        <f t="shared" si="62"/>
        <v>nill</v>
      </c>
      <c r="AR133" s="5" t="str">
        <f t="shared" si="62"/>
        <v>nill</v>
      </c>
      <c r="AS133" s="5" t="str">
        <f t="shared" si="62"/>
        <v>nill</v>
      </c>
      <c r="AT133" s="5" t="str">
        <f t="shared" si="62"/>
        <v>nill</v>
      </c>
      <c r="AU133" s="5" t="str">
        <f t="shared" si="62"/>
        <v>nill</v>
      </c>
      <c r="AV133" s="5" t="str">
        <f>IF(AA144&gt;0,AA122-(AA133/AA144),"nill")</f>
        <v>nill</v>
      </c>
      <c r="AW133" s="5" t="str">
        <f t="shared" si="62"/>
        <v>nill</v>
      </c>
      <c r="AX133" s="5" t="str">
        <f t="shared" si="62"/>
        <v>nill</v>
      </c>
      <c r="AY133" s="5" t="str">
        <f>IF(AC144&gt;0,AC122-(AC133/AC144),"nill")</f>
        <v>nill</v>
      </c>
    </row>
    <row r="134" spans="3:51">
      <c r="C134" s="17"/>
      <c r="D134" s="12"/>
      <c r="K134" s="19" t="s">
        <v>40</v>
      </c>
      <c r="L134" s="18">
        <f>COUNTIFS(L$91:L$118,"n",E$91:E$118,"x")</f>
        <v>0</v>
      </c>
      <c r="M134" s="24" t="s">
        <v>83</v>
      </c>
      <c r="N134" s="5">
        <f t="shared" ref="N134" si="63">SUMIF($E91:$E118,"=x",N91:N118)</f>
        <v>0</v>
      </c>
      <c r="O134" s="5">
        <f t="shared" ref="O134:AC134" si="64">SUMIF($E91:$E118,"=x",O91:O118)</f>
        <v>0</v>
      </c>
      <c r="P134" s="5">
        <f t="shared" si="64"/>
        <v>0</v>
      </c>
      <c r="Q134" s="5">
        <f t="shared" si="64"/>
        <v>0</v>
      </c>
      <c r="R134" s="5">
        <f t="shared" si="64"/>
        <v>0</v>
      </c>
      <c r="S134" s="5">
        <f t="shared" si="64"/>
        <v>0</v>
      </c>
      <c r="T134" s="5">
        <f t="shared" si="64"/>
        <v>0</v>
      </c>
      <c r="U134" s="5">
        <f t="shared" si="64"/>
        <v>0</v>
      </c>
      <c r="V134" s="5">
        <f t="shared" si="64"/>
        <v>0</v>
      </c>
      <c r="W134" s="5">
        <f t="shared" si="64"/>
        <v>0</v>
      </c>
      <c r="X134" s="5">
        <f t="shared" si="64"/>
        <v>0</v>
      </c>
      <c r="Y134" s="5">
        <f t="shared" si="64"/>
        <v>0</v>
      </c>
      <c r="Z134" s="5">
        <f t="shared" si="64"/>
        <v>0</v>
      </c>
      <c r="AA134" s="5">
        <f t="shared" si="64"/>
        <v>0</v>
      </c>
      <c r="AB134" s="5">
        <f t="shared" si="64"/>
        <v>0</v>
      </c>
      <c r="AC134" s="5">
        <f t="shared" si="64"/>
        <v>0</v>
      </c>
      <c r="AD134" s="18">
        <f>COUNTIFS($AD$91:$AD$118,"n",E$91:E$118,"x")</f>
        <v>0</v>
      </c>
      <c r="AE134" s="24" t="s">
        <v>83</v>
      </c>
      <c r="AI134" s="5" t="str">
        <f>IF(N145&gt;0,N123-(N134/N145),"nill")</f>
        <v>nill</v>
      </c>
      <c r="AJ134" s="5" t="str">
        <f t="shared" ref="AJ134:AX135" si="65">IF(N134&gt;0,N123-(N134/N145),"nill")</f>
        <v>nill</v>
      </c>
      <c r="AK134" s="5" t="str">
        <f t="shared" si="65"/>
        <v>nill</v>
      </c>
      <c r="AL134" s="5" t="str">
        <f t="shared" si="65"/>
        <v>nill</v>
      </c>
      <c r="AM134" s="5" t="str">
        <f t="shared" si="65"/>
        <v>nill</v>
      </c>
      <c r="AN134" s="5" t="str">
        <f t="shared" si="65"/>
        <v>nill</v>
      </c>
      <c r="AO134" s="5" t="str">
        <f t="shared" si="65"/>
        <v>nill</v>
      </c>
      <c r="AP134" s="5" t="str">
        <f t="shared" si="65"/>
        <v>nill</v>
      </c>
      <c r="AQ134" s="5" t="str">
        <f t="shared" si="65"/>
        <v>nill</v>
      </c>
      <c r="AR134" s="5" t="str">
        <f t="shared" si="65"/>
        <v>nill</v>
      </c>
      <c r="AS134" s="5" t="str">
        <f t="shared" si="65"/>
        <v>nill</v>
      </c>
      <c r="AT134" s="5" t="str">
        <f t="shared" si="65"/>
        <v>nill</v>
      </c>
      <c r="AU134" s="5" t="str">
        <f t="shared" si="65"/>
        <v>nill</v>
      </c>
      <c r="AV134" s="5" t="str">
        <f t="shared" si="65"/>
        <v>nill</v>
      </c>
      <c r="AW134" s="5" t="str">
        <f t="shared" si="65"/>
        <v>nill</v>
      </c>
      <c r="AX134" s="5" t="str">
        <f t="shared" si="65"/>
        <v>nill</v>
      </c>
      <c r="AY134" s="5" t="str">
        <f>IF(AC145&gt;0,AC123-(AC134/AC145),"nill")</f>
        <v>nill</v>
      </c>
    </row>
    <row r="135" spans="3:51">
      <c r="C135" s="17"/>
      <c r="D135" s="12"/>
      <c r="K135" s="19" t="s">
        <v>65</v>
      </c>
      <c r="L135" s="18">
        <f>COUNTIFS(L$91:L$118,"n",F$91:F$118,"x")</f>
        <v>0</v>
      </c>
      <c r="M135" s="24" t="s">
        <v>83</v>
      </c>
      <c r="N135" s="5">
        <f t="shared" ref="N135" si="66">SUMIF($F91:$F118,"=x",N91:N118)</f>
        <v>0</v>
      </c>
      <c r="O135" s="5">
        <f t="shared" ref="O135:AC135" si="67">SUMIF($F91:$F118,"=x",O91:O118)</f>
        <v>0</v>
      </c>
      <c r="P135" s="5">
        <f t="shared" si="67"/>
        <v>0</v>
      </c>
      <c r="Q135" s="5">
        <f t="shared" si="67"/>
        <v>0</v>
      </c>
      <c r="R135" s="5">
        <f t="shared" si="67"/>
        <v>0</v>
      </c>
      <c r="S135" s="5">
        <f t="shared" si="67"/>
        <v>0</v>
      </c>
      <c r="T135" s="5">
        <f t="shared" si="67"/>
        <v>0</v>
      </c>
      <c r="U135" s="5">
        <f t="shared" si="67"/>
        <v>0</v>
      </c>
      <c r="V135" s="5">
        <f t="shared" si="67"/>
        <v>0</v>
      </c>
      <c r="W135" s="5">
        <f t="shared" si="67"/>
        <v>0</v>
      </c>
      <c r="X135" s="5">
        <f t="shared" si="67"/>
        <v>0</v>
      </c>
      <c r="Y135" s="5">
        <f t="shared" si="67"/>
        <v>0</v>
      </c>
      <c r="Z135" s="5">
        <f t="shared" si="67"/>
        <v>0</v>
      </c>
      <c r="AA135" s="5">
        <f t="shared" si="67"/>
        <v>0</v>
      </c>
      <c r="AB135" s="5">
        <f t="shared" si="67"/>
        <v>0</v>
      </c>
      <c r="AC135" s="5">
        <f t="shared" si="67"/>
        <v>0</v>
      </c>
      <c r="AD135" s="18">
        <f>COUNTIFS($AD$91:$AD$118,"n",F$91:F$118,"x")</f>
        <v>0</v>
      </c>
      <c r="AE135" s="24" t="s">
        <v>83</v>
      </c>
      <c r="AI135" s="5" t="str">
        <f t="shared" ref="AI135:AI139" si="68">IF(N146&gt;0,N124-(N135/N146),"nill")</f>
        <v>nill</v>
      </c>
      <c r="AJ135" s="5" t="str">
        <f t="shared" si="65"/>
        <v>nill</v>
      </c>
      <c r="AK135" s="5" t="str">
        <f t="shared" si="65"/>
        <v>nill</v>
      </c>
      <c r="AL135" s="5" t="str">
        <f t="shared" si="65"/>
        <v>nill</v>
      </c>
      <c r="AM135" s="5" t="str">
        <f t="shared" si="65"/>
        <v>nill</v>
      </c>
      <c r="AN135" s="5" t="str">
        <f t="shared" si="65"/>
        <v>nill</v>
      </c>
      <c r="AO135" s="5" t="str">
        <f t="shared" si="65"/>
        <v>nill</v>
      </c>
      <c r="AP135" s="5" t="str">
        <f t="shared" si="65"/>
        <v>nill</v>
      </c>
      <c r="AQ135" s="5" t="str">
        <f t="shared" si="65"/>
        <v>nill</v>
      </c>
      <c r="AR135" s="5" t="str">
        <f t="shared" si="65"/>
        <v>nill</v>
      </c>
      <c r="AS135" s="5" t="str">
        <f t="shared" si="65"/>
        <v>nill</v>
      </c>
      <c r="AT135" s="5" t="str">
        <f t="shared" si="65"/>
        <v>nill</v>
      </c>
      <c r="AU135" s="5" t="str">
        <f t="shared" si="65"/>
        <v>nill</v>
      </c>
      <c r="AV135" s="5" t="str">
        <f t="shared" si="65"/>
        <v>nill</v>
      </c>
      <c r="AW135" s="5" t="str">
        <f t="shared" si="65"/>
        <v>nill</v>
      </c>
      <c r="AX135" s="5" t="str">
        <f t="shared" si="65"/>
        <v>nill</v>
      </c>
      <c r="AY135" s="5" t="str">
        <f>IF(AC135&gt;0,AC124-(AC135/AC146),"nill")</f>
        <v>nill</v>
      </c>
    </row>
    <row r="136" spans="3:51">
      <c r="C136" s="17"/>
      <c r="D136" s="12"/>
      <c r="K136" s="16" t="s">
        <v>66</v>
      </c>
      <c r="L136" s="18">
        <f>COUNTIFS(L$91:L$118,"n",G$91:G$118,"x")</f>
        <v>0</v>
      </c>
      <c r="M136" s="24" t="s">
        <v>83</v>
      </c>
      <c r="N136" s="5">
        <f t="shared" ref="N136" si="69">SUMIF($G91:$G118,"=x",N91:N118)</f>
        <v>3</v>
      </c>
      <c r="O136" s="5">
        <f t="shared" ref="O136:AC136" si="70">SUMIF($G91:$G118,"=x",O91:O118)</f>
        <v>3</v>
      </c>
      <c r="P136" s="5">
        <f t="shared" si="70"/>
        <v>3</v>
      </c>
      <c r="Q136" s="5">
        <f t="shared" si="70"/>
        <v>4</v>
      </c>
      <c r="R136" s="5">
        <f t="shared" si="70"/>
        <v>4</v>
      </c>
      <c r="S136" s="5">
        <f t="shared" si="70"/>
        <v>4</v>
      </c>
      <c r="T136" s="5">
        <f t="shared" si="70"/>
        <v>4</v>
      </c>
      <c r="U136" s="5">
        <f t="shared" si="70"/>
        <v>4</v>
      </c>
      <c r="V136" s="5">
        <f t="shared" si="70"/>
        <v>3</v>
      </c>
      <c r="W136" s="5">
        <f t="shared" si="70"/>
        <v>3</v>
      </c>
      <c r="X136" s="5">
        <f t="shared" si="70"/>
        <v>4</v>
      </c>
      <c r="Y136" s="5">
        <f t="shared" si="70"/>
        <v>4</v>
      </c>
      <c r="Z136" s="5">
        <f t="shared" si="70"/>
        <v>3</v>
      </c>
      <c r="AA136" s="5">
        <f t="shared" si="70"/>
        <v>3</v>
      </c>
      <c r="AB136" s="5">
        <f t="shared" si="70"/>
        <v>4</v>
      </c>
      <c r="AC136" s="5">
        <f t="shared" si="70"/>
        <v>4</v>
      </c>
      <c r="AD136" s="18">
        <f>COUNTIFS($AD$91:$AD$118,"n",G$91:G$118,"x")</f>
        <v>0</v>
      </c>
      <c r="AE136" s="24" t="s">
        <v>83</v>
      </c>
      <c r="AI136" s="5">
        <f>IF(N147&gt;0,N125-(N136/N147),"nill")</f>
        <v>0</v>
      </c>
      <c r="AJ136" s="5">
        <f>IF(O147&gt;0,O125-(O136/O147),"nill")</f>
        <v>0</v>
      </c>
      <c r="AK136" s="5">
        <f>IF(P147&gt;0,P125-(P136/P147),"nill")</f>
        <v>0</v>
      </c>
      <c r="AL136" s="5">
        <f t="shared" ref="AL136:AV136" si="71">IF(Q147&gt;0,Q125-(Q136/Q147),"nill")</f>
        <v>0</v>
      </c>
      <c r="AM136" s="5">
        <f>IF(R147&gt;0,R125-(R136/R147),"nill")</f>
        <v>0</v>
      </c>
      <c r="AN136" s="5">
        <f t="shared" si="71"/>
        <v>0</v>
      </c>
      <c r="AO136" s="5">
        <f t="shared" si="71"/>
        <v>0</v>
      </c>
      <c r="AP136" s="5">
        <f t="shared" si="71"/>
        <v>0</v>
      </c>
      <c r="AQ136" s="5">
        <f t="shared" si="71"/>
        <v>0</v>
      </c>
      <c r="AR136" s="5">
        <f t="shared" si="71"/>
        <v>0</v>
      </c>
      <c r="AS136" s="5">
        <f t="shared" si="71"/>
        <v>0</v>
      </c>
      <c r="AT136" s="5">
        <f t="shared" si="71"/>
        <v>0</v>
      </c>
      <c r="AU136" s="5">
        <f t="shared" si="71"/>
        <v>0</v>
      </c>
      <c r="AV136" s="5">
        <f t="shared" si="71"/>
        <v>0</v>
      </c>
      <c r="AW136" s="5">
        <f>IF(AB147&gt;0,AB125-(AB136/AB147),"nill")</f>
        <v>0</v>
      </c>
      <c r="AX136" s="5">
        <f t="shared" ref="AX136" si="72">IF(AC147&gt;0,AC125-(AC136/AC147),"nill")</f>
        <v>0</v>
      </c>
      <c r="AY136" s="5">
        <f>IF(AD147&gt;0,AD125-(AD136/AD147),"nill")</f>
        <v>0</v>
      </c>
    </row>
    <row r="137" spans="3:51">
      <c r="C137" s="17"/>
      <c r="D137" s="12"/>
      <c r="K137" s="16" t="s">
        <v>67</v>
      </c>
      <c r="L137" s="18">
        <f>COUNTIFS(L$91:L$118,"n",H$91:H$118,"x")</f>
        <v>0</v>
      </c>
      <c r="M137" s="24" t="s">
        <v>83</v>
      </c>
      <c r="N137" s="5">
        <f t="shared" ref="N137" si="73">SUMIF($H91:$H118,"=x",N91:N118)</f>
        <v>4</v>
      </c>
      <c r="O137" s="5">
        <f t="shared" ref="O137:AC137" si="74">SUMIF($H91:$H118,"=x",O91:O118)</f>
        <v>5</v>
      </c>
      <c r="P137" s="5">
        <f t="shared" si="74"/>
        <v>5</v>
      </c>
      <c r="Q137" s="5">
        <f t="shared" si="74"/>
        <v>4</v>
      </c>
      <c r="R137" s="5">
        <f t="shared" si="74"/>
        <v>4</v>
      </c>
      <c r="S137" s="5">
        <f t="shared" si="74"/>
        <v>4</v>
      </c>
      <c r="T137" s="5">
        <f t="shared" si="74"/>
        <v>4</v>
      </c>
      <c r="U137" s="5">
        <f t="shared" si="74"/>
        <v>4</v>
      </c>
      <c r="V137" s="5">
        <f t="shared" si="74"/>
        <v>4</v>
      </c>
      <c r="W137" s="5">
        <f t="shared" si="74"/>
        <v>4</v>
      </c>
      <c r="X137" s="5">
        <f t="shared" si="74"/>
        <v>4</v>
      </c>
      <c r="Y137" s="5">
        <f t="shared" si="74"/>
        <v>4</v>
      </c>
      <c r="Z137" s="5">
        <f t="shared" si="74"/>
        <v>4</v>
      </c>
      <c r="AA137" s="5">
        <f t="shared" si="74"/>
        <v>4</v>
      </c>
      <c r="AB137" s="5">
        <f t="shared" si="74"/>
        <v>4</v>
      </c>
      <c r="AC137" s="5">
        <f t="shared" si="74"/>
        <v>4</v>
      </c>
      <c r="AD137" s="18">
        <f>COUNTIFS($AD$91:$AD$118,"n",H$91:H$118,"x")</f>
        <v>0</v>
      </c>
      <c r="AE137" s="24" t="s">
        <v>83</v>
      </c>
      <c r="AI137" s="5">
        <f t="shared" si="68"/>
        <v>0</v>
      </c>
      <c r="AJ137" s="5">
        <f t="shared" ref="AJ137:AY139" si="75">IF(N137&gt;0,N126-(N137/N148),"nill")</f>
        <v>0</v>
      </c>
      <c r="AK137" s="5">
        <f t="shared" si="75"/>
        <v>0</v>
      </c>
      <c r="AL137" s="5">
        <f t="shared" si="75"/>
        <v>0</v>
      </c>
      <c r="AM137" s="5">
        <f t="shared" si="75"/>
        <v>0</v>
      </c>
      <c r="AN137" s="5">
        <f t="shared" si="75"/>
        <v>0</v>
      </c>
      <c r="AO137" s="5">
        <f t="shared" si="75"/>
        <v>0</v>
      </c>
      <c r="AP137" s="5">
        <f t="shared" si="75"/>
        <v>0</v>
      </c>
      <c r="AQ137" s="5">
        <f t="shared" si="75"/>
        <v>0</v>
      </c>
      <c r="AR137" s="5">
        <f t="shared" si="75"/>
        <v>0</v>
      </c>
      <c r="AS137" s="5">
        <f t="shared" si="75"/>
        <v>0</v>
      </c>
      <c r="AT137" s="5">
        <f t="shared" si="75"/>
        <v>0</v>
      </c>
      <c r="AU137" s="5">
        <f t="shared" si="75"/>
        <v>0</v>
      </c>
      <c r="AV137" s="5">
        <f t="shared" si="75"/>
        <v>0</v>
      </c>
      <c r="AW137" s="5">
        <f t="shared" si="75"/>
        <v>0</v>
      </c>
      <c r="AX137" s="5">
        <f t="shared" si="75"/>
        <v>0</v>
      </c>
      <c r="AY137" s="5">
        <f t="shared" si="75"/>
        <v>0</v>
      </c>
    </row>
    <row r="138" spans="3:51">
      <c r="C138" s="17"/>
      <c r="D138" s="12"/>
      <c r="K138" s="16" t="s">
        <v>38</v>
      </c>
      <c r="L138" s="18">
        <f>COUNTIFS(L$91:L$118,"n",I$91:I$118,"x")</f>
        <v>0</v>
      </c>
      <c r="M138" s="24" t="s">
        <v>83</v>
      </c>
      <c r="N138" s="5">
        <f>SUMIF($I91:$I118,"=x",N91:N118)</f>
        <v>26</v>
      </c>
      <c r="O138" s="5">
        <f t="shared" ref="O138:AC138" si="76">SUMIF($I91:$I118,"=x",O91:O118)</f>
        <v>27</v>
      </c>
      <c r="P138" s="5">
        <f t="shared" si="76"/>
        <v>27</v>
      </c>
      <c r="Q138" s="5">
        <f t="shared" si="76"/>
        <v>25</v>
      </c>
      <c r="R138" s="5">
        <f t="shared" si="76"/>
        <v>21</v>
      </c>
      <c r="S138" s="5">
        <f t="shared" si="76"/>
        <v>21</v>
      </c>
      <c r="T138" s="5">
        <f t="shared" si="76"/>
        <v>21</v>
      </c>
      <c r="U138" s="5">
        <f t="shared" si="76"/>
        <v>23</v>
      </c>
      <c r="V138" s="5">
        <f t="shared" si="76"/>
        <v>26</v>
      </c>
      <c r="W138" s="5">
        <f t="shared" si="76"/>
        <v>25</v>
      </c>
      <c r="X138" s="5">
        <f t="shared" si="76"/>
        <v>27</v>
      </c>
      <c r="Y138" s="5">
        <f t="shared" si="76"/>
        <v>27</v>
      </c>
      <c r="Z138" s="5">
        <f t="shared" si="76"/>
        <v>21</v>
      </c>
      <c r="AA138" s="5">
        <f t="shared" si="76"/>
        <v>17</v>
      </c>
      <c r="AB138" s="5">
        <f t="shared" si="76"/>
        <v>19</v>
      </c>
      <c r="AC138" s="5">
        <f t="shared" si="76"/>
        <v>19</v>
      </c>
      <c r="AD138" s="18">
        <f>COUNTIFS($AD$91:$AD$118,"n",I$91:I$118,"x")</f>
        <v>0</v>
      </c>
      <c r="AE138" s="24" t="s">
        <v>83</v>
      </c>
      <c r="AI138" s="5">
        <f t="shared" si="68"/>
        <v>0</v>
      </c>
      <c r="AJ138" s="5">
        <f t="shared" si="75"/>
        <v>0</v>
      </c>
      <c r="AK138" s="5">
        <f t="shared" si="75"/>
        <v>0</v>
      </c>
      <c r="AL138" s="5">
        <f t="shared" si="75"/>
        <v>0</v>
      </c>
      <c r="AM138" s="5">
        <f t="shared" si="75"/>
        <v>0</v>
      </c>
      <c r="AN138" s="5">
        <f t="shared" si="75"/>
        <v>0</v>
      </c>
      <c r="AO138" s="5">
        <f t="shared" si="75"/>
        <v>0</v>
      </c>
      <c r="AP138" s="5">
        <f t="shared" si="75"/>
        <v>0</v>
      </c>
      <c r="AQ138" s="5">
        <f t="shared" si="75"/>
        <v>0</v>
      </c>
      <c r="AR138" s="5">
        <f t="shared" si="75"/>
        <v>0</v>
      </c>
      <c r="AS138" s="5">
        <f t="shared" si="75"/>
        <v>0</v>
      </c>
      <c r="AT138" s="5">
        <f t="shared" si="75"/>
        <v>0</v>
      </c>
      <c r="AU138" s="5">
        <f t="shared" si="75"/>
        <v>0</v>
      </c>
      <c r="AV138" s="5" t="e">
        <f t="shared" si="75"/>
        <v>#DIV/0!</v>
      </c>
      <c r="AW138" s="5">
        <f t="shared" si="75"/>
        <v>0.57142857142857162</v>
      </c>
      <c r="AX138" s="5">
        <f t="shared" si="75"/>
        <v>0</v>
      </c>
      <c r="AY138" s="5">
        <f t="shared" si="75"/>
        <v>0</v>
      </c>
    </row>
    <row r="139" spans="3:51">
      <c r="C139" s="16"/>
      <c r="D139" s="12"/>
      <c r="K139" s="16" t="s">
        <v>39</v>
      </c>
      <c r="L139" s="18">
        <f>COUNTIFS(L$91:L$118,"n",J$91:J$118,"x")</f>
        <v>0</v>
      </c>
      <c r="M139" s="24" t="s">
        <v>83</v>
      </c>
      <c r="N139" s="5">
        <f>SUMIF($J91:$J118,"=x",N91:N118)</f>
        <v>20</v>
      </c>
      <c r="O139" s="5">
        <f t="shared" ref="O139:AC139" si="77">SUMIF($J91:$J118,"=x",O91:O118)</f>
        <v>19</v>
      </c>
      <c r="P139" s="5">
        <f t="shared" si="77"/>
        <v>18</v>
      </c>
      <c r="Q139" s="5">
        <f t="shared" si="77"/>
        <v>18</v>
      </c>
      <c r="R139" s="5">
        <f t="shared" si="77"/>
        <v>21</v>
      </c>
      <c r="S139" s="5">
        <f t="shared" si="77"/>
        <v>22</v>
      </c>
      <c r="T139" s="5">
        <f t="shared" si="77"/>
        <v>22</v>
      </c>
      <c r="U139" s="5">
        <f t="shared" si="77"/>
        <v>22</v>
      </c>
      <c r="V139" s="5">
        <f t="shared" si="77"/>
        <v>21</v>
      </c>
      <c r="W139" s="5">
        <f t="shared" si="77"/>
        <v>20</v>
      </c>
      <c r="X139" s="5">
        <f t="shared" si="77"/>
        <v>19</v>
      </c>
      <c r="Y139" s="5">
        <f t="shared" si="77"/>
        <v>23</v>
      </c>
      <c r="Z139" s="5">
        <f t="shared" si="77"/>
        <v>23</v>
      </c>
      <c r="AA139" s="5">
        <f t="shared" si="77"/>
        <v>24</v>
      </c>
      <c r="AB139" s="5">
        <f t="shared" si="77"/>
        <v>23</v>
      </c>
      <c r="AC139" s="5">
        <f t="shared" si="77"/>
        <v>24</v>
      </c>
      <c r="AD139" s="18">
        <f>COUNTIFS($AD$91:$AD$118,"n",J$91:J$118,"x")</f>
        <v>0</v>
      </c>
      <c r="AE139" s="24" t="s">
        <v>83</v>
      </c>
      <c r="AI139" s="5">
        <f t="shared" si="68"/>
        <v>0</v>
      </c>
      <c r="AJ139" s="5">
        <f t="shared" si="75"/>
        <v>0</v>
      </c>
      <c r="AK139" s="5">
        <f t="shared" si="75"/>
        <v>0</v>
      </c>
      <c r="AL139" s="5">
        <f t="shared" si="75"/>
        <v>0</v>
      </c>
      <c r="AM139" s="5">
        <f t="shared" si="75"/>
        <v>0</v>
      </c>
      <c r="AN139" s="5">
        <f t="shared" si="75"/>
        <v>0</v>
      </c>
      <c r="AO139" s="5">
        <f t="shared" si="75"/>
        <v>0</v>
      </c>
      <c r="AP139" s="5">
        <f t="shared" si="75"/>
        <v>0</v>
      </c>
      <c r="AQ139" s="5">
        <f t="shared" si="75"/>
        <v>0</v>
      </c>
      <c r="AR139" s="5">
        <f t="shared" si="75"/>
        <v>0</v>
      </c>
      <c r="AS139" s="5">
        <f t="shared" si="75"/>
        <v>0</v>
      </c>
      <c r="AT139" s="5">
        <f t="shared" si="75"/>
        <v>0</v>
      </c>
      <c r="AU139" s="5">
        <f t="shared" si="75"/>
        <v>0</v>
      </c>
      <c r="AV139" s="5">
        <f t="shared" si="75"/>
        <v>0</v>
      </c>
      <c r="AW139" s="5">
        <f t="shared" si="75"/>
        <v>0</v>
      </c>
      <c r="AX139" s="5">
        <f t="shared" si="75"/>
        <v>0</v>
      </c>
      <c r="AY139" s="5">
        <f t="shared" si="75"/>
        <v>0</v>
      </c>
    </row>
    <row r="140" spans="3:51">
      <c r="D140" s="12"/>
      <c r="K140" s="16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</row>
    <row r="141" spans="3:51">
      <c r="C141" s="16"/>
      <c r="D141" s="12"/>
      <c r="K141" s="16" t="s">
        <v>72</v>
      </c>
      <c r="L141" s="18">
        <f>COUNTIF(L91:L118,"y")</f>
        <v>18</v>
      </c>
      <c r="M141" s="24" t="s">
        <v>82</v>
      </c>
      <c r="N141" s="5">
        <f t="shared" ref="N141:AC141" si="78">COUNT(N91:N118)</f>
        <v>19</v>
      </c>
      <c r="O141" s="5">
        <f t="shared" si="78"/>
        <v>19</v>
      </c>
      <c r="P141" s="5">
        <f t="shared" si="78"/>
        <v>18</v>
      </c>
      <c r="Q141" s="5">
        <f t="shared" si="78"/>
        <v>18</v>
      </c>
      <c r="R141" s="5">
        <f t="shared" si="78"/>
        <v>17</v>
      </c>
      <c r="S141" s="5">
        <f t="shared" si="78"/>
        <v>17</v>
      </c>
      <c r="T141" s="5">
        <f t="shared" si="78"/>
        <v>17</v>
      </c>
      <c r="U141" s="5">
        <f t="shared" si="78"/>
        <v>17</v>
      </c>
      <c r="V141" s="5">
        <f t="shared" si="78"/>
        <v>17</v>
      </c>
      <c r="W141" s="5">
        <f t="shared" si="78"/>
        <v>17</v>
      </c>
      <c r="X141" s="5">
        <f t="shared" si="78"/>
        <v>17</v>
      </c>
      <c r="Y141" s="5">
        <f t="shared" si="78"/>
        <v>17</v>
      </c>
      <c r="Z141" s="5">
        <f t="shared" si="78"/>
        <v>17</v>
      </c>
      <c r="AA141" s="5">
        <f t="shared" si="78"/>
        <v>17</v>
      </c>
      <c r="AB141" s="5">
        <f t="shared" si="78"/>
        <v>17</v>
      </c>
      <c r="AC141" s="5">
        <f t="shared" si="78"/>
        <v>17</v>
      </c>
      <c r="AD141" s="18">
        <f>COUNTIF(AD91:AD118,"y")</f>
        <v>17</v>
      </c>
      <c r="AE141" s="24" t="s">
        <v>82</v>
      </c>
      <c r="AF141" s="5">
        <f>SUM(N141:AC141)</f>
        <v>278</v>
      </c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</row>
    <row r="142" spans="3:51">
      <c r="D142" s="12"/>
      <c r="K142" s="19" t="s">
        <v>473</v>
      </c>
      <c r="L142" s="18">
        <f>COUNTIFS(L$91:L$118,"y",B$91:B$118,"x")</f>
        <v>0</v>
      </c>
      <c r="M142" s="24" t="s">
        <v>82</v>
      </c>
      <c r="N142" s="5">
        <f t="shared" ref="N142:AC142" si="79">COUNTIFS($B91:$B118,"=x",N91:N118,"&gt;0")</f>
        <v>0</v>
      </c>
      <c r="O142" s="5">
        <f t="shared" si="79"/>
        <v>0</v>
      </c>
      <c r="P142" s="5">
        <f t="shared" si="79"/>
        <v>0</v>
      </c>
      <c r="Q142" s="5">
        <f t="shared" si="79"/>
        <v>0</v>
      </c>
      <c r="R142" s="5">
        <f t="shared" si="79"/>
        <v>0</v>
      </c>
      <c r="S142" s="5">
        <f t="shared" si="79"/>
        <v>0</v>
      </c>
      <c r="T142" s="5">
        <f t="shared" si="79"/>
        <v>0</v>
      </c>
      <c r="U142" s="5">
        <f t="shared" si="79"/>
        <v>0</v>
      </c>
      <c r="V142" s="5">
        <f t="shared" si="79"/>
        <v>0</v>
      </c>
      <c r="W142" s="5">
        <f t="shared" si="79"/>
        <v>0</v>
      </c>
      <c r="X142" s="5">
        <f t="shared" si="79"/>
        <v>0</v>
      </c>
      <c r="Y142" s="5">
        <f t="shared" si="79"/>
        <v>0</v>
      </c>
      <c r="Z142" s="5">
        <f t="shared" si="79"/>
        <v>0</v>
      </c>
      <c r="AA142" s="5">
        <f t="shared" si="79"/>
        <v>0</v>
      </c>
      <c r="AB142" s="5">
        <f t="shared" si="79"/>
        <v>0</v>
      </c>
      <c r="AC142" s="5">
        <f t="shared" si="79"/>
        <v>0</v>
      </c>
      <c r="AD142" s="18">
        <f>COUNTIFS($AD$91:$AD$118,"y",B$91:B$118,"x")</f>
        <v>0</v>
      </c>
      <c r="AE142" s="24" t="s">
        <v>82</v>
      </c>
      <c r="AF142" s="5">
        <f>SUM(N142:AC150)</f>
        <v>278</v>
      </c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</row>
    <row r="143" spans="3:51">
      <c r="D143" s="12"/>
      <c r="K143" s="16" t="s">
        <v>74</v>
      </c>
      <c r="L143" s="18">
        <f>COUNTIFS(L$91:L$118,"y",C$91:C$118,"x")</f>
        <v>0</v>
      </c>
      <c r="M143" s="24" t="s">
        <v>82</v>
      </c>
      <c r="N143" s="5">
        <f t="shared" ref="N143:AC143" si="80">COUNTIFS($C91:$C118,"=x",N91:N118,"&gt;0")</f>
        <v>0</v>
      </c>
      <c r="O143" s="5">
        <f t="shared" si="80"/>
        <v>0</v>
      </c>
      <c r="P143" s="5">
        <f t="shared" si="80"/>
        <v>0</v>
      </c>
      <c r="Q143" s="5">
        <f t="shared" si="80"/>
        <v>0</v>
      </c>
      <c r="R143" s="5">
        <f t="shared" si="80"/>
        <v>0</v>
      </c>
      <c r="S143" s="5">
        <f t="shared" si="80"/>
        <v>0</v>
      </c>
      <c r="T143" s="5">
        <f t="shared" si="80"/>
        <v>0</v>
      </c>
      <c r="U143" s="5">
        <f t="shared" si="80"/>
        <v>0</v>
      </c>
      <c r="V143" s="5">
        <f t="shared" si="80"/>
        <v>0</v>
      </c>
      <c r="W143" s="5">
        <f t="shared" si="80"/>
        <v>0</v>
      </c>
      <c r="X143" s="5">
        <f t="shared" si="80"/>
        <v>0</v>
      </c>
      <c r="Y143" s="5">
        <f t="shared" si="80"/>
        <v>0</v>
      </c>
      <c r="Z143" s="5">
        <f t="shared" si="80"/>
        <v>0</v>
      </c>
      <c r="AA143" s="5">
        <f t="shared" si="80"/>
        <v>0</v>
      </c>
      <c r="AB143" s="5">
        <f t="shared" si="80"/>
        <v>0</v>
      </c>
      <c r="AC143" s="5">
        <f t="shared" si="80"/>
        <v>0</v>
      </c>
      <c r="AD143" s="18">
        <f>COUNTIFS($AD$91:$AD$118,"y",C$91:C$118,"x")</f>
        <v>0</v>
      </c>
      <c r="AE143" s="24" t="s">
        <v>82</v>
      </c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</row>
    <row r="144" spans="3:51">
      <c r="D144" s="12"/>
      <c r="K144" s="19" t="s">
        <v>75</v>
      </c>
      <c r="L144" s="18">
        <f>COUNTIFS(L$91:L$118,"y",D$91:D$118,"x")</f>
        <v>0</v>
      </c>
      <c r="M144" s="24" t="s">
        <v>82</v>
      </c>
      <c r="N144" s="5">
        <f t="shared" ref="N144:AC144" si="81">COUNTIFS($D91:$D118,"=x",N91:N118,"&gt;0")</f>
        <v>0</v>
      </c>
      <c r="O144" s="5">
        <f t="shared" si="81"/>
        <v>0</v>
      </c>
      <c r="P144" s="5">
        <f t="shared" si="81"/>
        <v>0</v>
      </c>
      <c r="Q144" s="5">
        <f t="shared" si="81"/>
        <v>0</v>
      </c>
      <c r="R144" s="5">
        <f t="shared" si="81"/>
        <v>0</v>
      </c>
      <c r="S144" s="5">
        <f t="shared" si="81"/>
        <v>0</v>
      </c>
      <c r="T144" s="5">
        <f t="shared" si="81"/>
        <v>0</v>
      </c>
      <c r="U144" s="5">
        <f t="shared" si="81"/>
        <v>0</v>
      </c>
      <c r="V144" s="5">
        <f t="shared" si="81"/>
        <v>0</v>
      </c>
      <c r="W144" s="5">
        <f t="shared" si="81"/>
        <v>0</v>
      </c>
      <c r="X144" s="5">
        <f t="shared" si="81"/>
        <v>0</v>
      </c>
      <c r="Y144" s="5">
        <f t="shared" si="81"/>
        <v>0</v>
      </c>
      <c r="Z144" s="5">
        <f t="shared" si="81"/>
        <v>0</v>
      </c>
      <c r="AA144" s="5">
        <f t="shared" si="81"/>
        <v>0</v>
      </c>
      <c r="AB144" s="5">
        <f t="shared" si="81"/>
        <v>0</v>
      </c>
      <c r="AC144" s="5">
        <f t="shared" si="81"/>
        <v>0</v>
      </c>
      <c r="AD144" s="18">
        <f>COUNTIFS($AD$91:$AD$118,"y",D$91:D$118,"x")</f>
        <v>0</v>
      </c>
      <c r="AE144" s="24" t="s">
        <v>82</v>
      </c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</row>
    <row r="145" spans="3:45">
      <c r="C145" s="16"/>
      <c r="D145" s="12"/>
      <c r="K145" s="19" t="s">
        <v>76</v>
      </c>
      <c r="L145" s="18">
        <f>COUNTIFS(L$91:L$118,"y",E$91:E$118,"x")</f>
        <v>0</v>
      </c>
      <c r="M145" s="24" t="s">
        <v>82</v>
      </c>
      <c r="N145" s="5">
        <f t="shared" ref="N145:AC145" si="82">COUNTIFS($E91:$E118,"=x",N91:N118,"&gt;0")</f>
        <v>0</v>
      </c>
      <c r="O145" s="5">
        <f t="shared" si="82"/>
        <v>0</v>
      </c>
      <c r="P145" s="5">
        <f t="shared" si="82"/>
        <v>0</v>
      </c>
      <c r="Q145" s="5">
        <f t="shared" si="82"/>
        <v>0</v>
      </c>
      <c r="R145" s="5">
        <f t="shared" si="82"/>
        <v>0</v>
      </c>
      <c r="S145" s="5">
        <f t="shared" si="82"/>
        <v>0</v>
      </c>
      <c r="T145" s="5">
        <f t="shared" si="82"/>
        <v>0</v>
      </c>
      <c r="U145" s="5">
        <f t="shared" si="82"/>
        <v>0</v>
      </c>
      <c r="V145" s="5">
        <f t="shared" si="82"/>
        <v>0</v>
      </c>
      <c r="W145" s="5">
        <f t="shared" si="82"/>
        <v>0</v>
      </c>
      <c r="X145" s="5">
        <f t="shared" si="82"/>
        <v>0</v>
      </c>
      <c r="Y145" s="5">
        <f t="shared" si="82"/>
        <v>0</v>
      </c>
      <c r="Z145" s="5">
        <f t="shared" si="82"/>
        <v>0</v>
      </c>
      <c r="AA145" s="5">
        <f t="shared" si="82"/>
        <v>0</v>
      </c>
      <c r="AB145" s="5">
        <f t="shared" si="82"/>
        <v>0</v>
      </c>
      <c r="AC145" s="5">
        <f t="shared" si="82"/>
        <v>0</v>
      </c>
      <c r="AD145" s="18">
        <f>COUNTIFS($AD$91:$AD$118,"y",E$91:E$118,"x")</f>
        <v>0</v>
      </c>
      <c r="AE145" s="24" t="s">
        <v>82</v>
      </c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</row>
    <row r="146" spans="3:45">
      <c r="D146" s="12"/>
      <c r="K146" s="19" t="s">
        <v>77</v>
      </c>
      <c r="L146" s="18">
        <f>COUNTIFS(L$91:L$118,"y",F$91:F$118,"x")</f>
        <v>0</v>
      </c>
      <c r="M146" s="24" t="s">
        <v>82</v>
      </c>
      <c r="N146" s="5">
        <f t="shared" ref="N146:AC146" si="83">COUNTIFS($F91:$F118,"=x",N91:N118,"&gt;0")</f>
        <v>0</v>
      </c>
      <c r="O146" s="5">
        <f t="shared" si="83"/>
        <v>0</v>
      </c>
      <c r="P146" s="5">
        <f t="shared" si="83"/>
        <v>0</v>
      </c>
      <c r="Q146" s="5">
        <f t="shared" si="83"/>
        <v>0</v>
      </c>
      <c r="R146" s="5">
        <f t="shared" si="83"/>
        <v>0</v>
      </c>
      <c r="S146" s="5">
        <f t="shared" si="83"/>
        <v>0</v>
      </c>
      <c r="T146" s="5">
        <f t="shared" si="83"/>
        <v>0</v>
      </c>
      <c r="U146" s="5">
        <f t="shared" si="83"/>
        <v>0</v>
      </c>
      <c r="V146" s="5">
        <f t="shared" si="83"/>
        <v>0</v>
      </c>
      <c r="W146" s="5">
        <f t="shared" si="83"/>
        <v>0</v>
      </c>
      <c r="X146" s="5">
        <f t="shared" si="83"/>
        <v>0</v>
      </c>
      <c r="Y146" s="5">
        <f t="shared" si="83"/>
        <v>0</v>
      </c>
      <c r="Z146" s="5">
        <f t="shared" si="83"/>
        <v>0</v>
      </c>
      <c r="AA146" s="5">
        <f t="shared" si="83"/>
        <v>0</v>
      </c>
      <c r="AB146" s="5">
        <f t="shared" si="83"/>
        <v>0</v>
      </c>
      <c r="AC146" s="5">
        <f t="shared" si="83"/>
        <v>0</v>
      </c>
      <c r="AD146" s="18">
        <f>COUNTIFS($AD$91:$AD$118,"y",F$91:F$118,"x")</f>
        <v>0</v>
      </c>
      <c r="AE146" s="24" t="s">
        <v>82</v>
      </c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</row>
    <row r="147" spans="3:45">
      <c r="D147" s="12"/>
      <c r="K147" s="16" t="s">
        <v>78</v>
      </c>
      <c r="L147" s="18">
        <f>COUNTIFS(L$91:L$118,"y",G$91:G$118,"x")</f>
        <v>1</v>
      </c>
      <c r="M147" s="24" t="s">
        <v>82</v>
      </c>
      <c r="N147" s="5">
        <f t="shared" ref="N147:AC147" si="84">COUNTIFS($G91:$G118,"=x",N91:N118,"&gt;0")</f>
        <v>1</v>
      </c>
      <c r="O147" s="5">
        <f t="shared" si="84"/>
        <v>1</v>
      </c>
      <c r="P147" s="5">
        <f t="shared" si="84"/>
        <v>1</v>
      </c>
      <c r="Q147" s="5">
        <f t="shared" si="84"/>
        <v>1</v>
      </c>
      <c r="R147" s="5">
        <f t="shared" si="84"/>
        <v>1</v>
      </c>
      <c r="S147" s="5">
        <f t="shared" si="84"/>
        <v>1</v>
      </c>
      <c r="T147" s="5">
        <f t="shared" si="84"/>
        <v>1</v>
      </c>
      <c r="U147" s="5">
        <f t="shared" si="84"/>
        <v>1</v>
      </c>
      <c r="V147" s="5">
        <f t="shared" si="84"/>
        <v>1</v>
      </c>
      <c r="W147" s="5">
        <f t="shared" si="84"/>
        <v>1</v>
      </c>
      <c r="X147" s="5">
        <f t="shared" si="84"/>
        <v>1</v>
      </c>
      <c r="Y147" s="5">
        <f t="shared" si="84"/>
        <v>1</v>
      </c>
      <c r="Z147" s="5">
        <f t="shared" si="84"/>
        <v>1</v>
      </c>
      <c r="AA147" s="5">
        <f t="shared" si="84"/>
        <v>1</v>
      </c>
      <c r="AB147" s="5">
        <f t="shared" si="84"/>
        <v>1</v>
      </c>
      <c r="AC147" s="5">
        <f t="shared" si="84"/>
        <v>1</v>
      </c>
      <c r="AD147" s="18">
        <f>COUNTIFS($AD$91:$AD$118,"y",G$91:G$118,"x")</f>
        <v>1</v>
      </c>
      <c r="AE147" s="24" t="s">
        <v>82</v>
      </c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</row>
    <row r="148" spans="3:45">
      <c r="D148" s="12"/>
      <c r="K148" s="16" t="s">
        <v>79</v>
      </c>
      <c r="L148" s="18">
        <f>COUNTIFS(L$91:L$118,"y",H$91:H$118,"x")</f>
        <v>1</v>
      </c>
      <c r="M148" s="24" t="s">
        <v>82</v>
      </c>
      <c r="N148" s="5">
        <f t="shared" ref="N148:AC148" si="85">COUNTIFS($H91:$H118,"=x",N91:N118,"&gt;0")</f>
        <v>1</v>
      </c>
      <c r="O148" s="5">
        <f t="shared" si="85"/>
        <v>1</v>
      </c>
      <c r="P148" s="5">
        <f t="shared" si="85"/>
        <v>1</v>
      </c>
      <c r="Q148" s="5">
        <f t="shared" si="85"/>
        <v>1</v>
      </c>
      <c r="R148" s="5">
        <f t="shared" si="85"/>
        <v>1</v>
      </c>
      <c r="S148" s="5">
        <f t="shared" si="85"/>
        <v>1</v>
      </c>
      <c r="T148" s="5">
        <f t="shared" si="85"/>
        <v>1</v>
      </c>
      <c r="U148" s="5">
        <f t="shared" si="85"/>
        <v>1</v>
      </c>
      <c r="V148" s="5">
        <f t="shared" si="85"/>
        <v>1</v>
      </c>
      <c r="W148" s="5">
        <f t="shared" si="85"/>
        <v>1</v>
      </c>
      <c r="X148" s="5">
        <f t="shared" si="85"/>
        <v>1</v>
      </c>
      <c r="Y148" s="5">
        <f t="shared" si="85"/>
        <v>1</v>
      </c>
      <c r="Z148" s="5">
        <f t="shared" si="85"/>
        <v>1</v>
      </c>
      <c r="AA148" s="5">
        <f t="shared" si="85"/>
        <v>1</v>
      </c>
      <c r="AB148" s="5">
        <f t="shared" si="85"/>
        <v>1</v>
      </c>
      <c r="AC148" s="5">
        <f t="shared" si="85"/>
        <v>1</v>
      </c>
      <c r="AD148" s="18">
        <f>COUNTIFS($AD$91:$AD$118,"y",H$91:H$118,"x")</f>
        <v>1</v>
      </c>
      <c r="AE148" s="24" t="s">
        <v>82</v>
      </c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</row>
    <row r="149" spans="3:45">
      <c r="C149" s="17"/>
      <c r="D149" s="12"/>
      <c r="K149" s="16" t="s">
        <v>80</v>
      </c>
      <c r="L149" s="18">
        <f>COUNTIFS(L$91:L$118,"y",I$91:I$118,"x")</f>
        <v>8</v>
      </c>
      <c r="M149" s="24" t="s">
        <v>82</v>
      </c>
      <c r="N149" s="5">
        <f t="shared" ref="N149:AC149" si="86">COUNTIFS($I91:$I118,"=x",N91:N118,"&gt;0")</f>
        <v>8</v>
      </c>
      <c r="O149" s="5">
        <f t="shared" si="86"/>
        <v>8</v>
      </c>
      <c r="P149" s="5">
        <f t="shared" si="86"/>
        <v>8</v>
      </c>
      <c r="Q149" s="5">
        <f t="shared" si="86"/>
        <v>8</v>
      </c>
      <c r="R149" s="5">
        <f t="shared" si="86"/>
        <v>7</v>
      </c>
      <c r="S149" s="5">
        <f t="shared" si="86"/>
        <v>7</v>
      </c>
      <c r="T149" s="5">
        <f t="shared" si="86"/>
        <v>7</v>
      </c>
      <c r="U149" s="5">
        <f t="shared" si="86"/>
        <v>7</v>
      </c>
      <c r="V149" s="5">
        <f t="shared" si="86"/>
        <v>7</v>
      </c>
      <c r="W149" s="5">
        <f t="shared" si="86"/>
        <v>7</v>
      </c>
      <c r="X149" s="5">
        <f t="shared" si="86"/>
        <v>7</v>
      </c>
      <c r="Y149" s="5">
        <f t="shared" si="86"/>
        <v>7</v>
      </c>
      <c r="Z149" s="5">
        <f t="shared" si="86"/>
        <v>7</v>
      </c>
      <c r="AA149" s="5">
        <f t="shared" si="86"/>
        <v>7</v>
      </c>
      <c r="AB149" s="5">
        <f t="shared" si="86"/>
        <v>7</v>
      </c>
      <c r="AC149" s="5">
        <f t="shared" si="86"/>
        <v>7</v>
      </c>
      <c r="AD149" s="18">
        <f>COUNTIFS($AD$91:$AD$118,"y",I$91:I$118,"x")</f>
        <v>7</v>
      </c>
      <c r="AE149" s="24" t="s">
        <v>82</v>
      </c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</row>
    <row r="150" spans="3:45">
      <c r="C150" s="17"/>
      <c r="D150" s="12"/>
      <c r="K150" s="16" t="s">
        <v>81</v>
      </c>
      <c r="L150" s="18">
        <f>COUNTIFS(L$91:L$118,"y",J$91:J$118,"x")</f>
        <v>8</v>
      </c>
      <c r="M150" s="24" t="s">
        <v>82</v>
      </c>
      <c r="N150" s="5">
        <f t="shared" ref="N150:AC150" si="87">COUNTIFS($J91:$J118,"=x",N91:N118,"&gt;0")</f>
        <v>9</v>
      </c>
      <c r="O150" s="5">
        <f t="shared" si="87"/>
        <v>9</v>
      </c>
      <c r="P150" s="5">
        <f t="shared" si="87"/>
        <v>8</v>
      </c>
      <c r="Q150" s="5">
        <f t="shared" si="87"/>
        <v>8</v>
      </c>
      <c r="R150" s="5">
        <f t="shared" si="87"/>
        <v>8</v>
      </c>
      <c r="S150" s="5">
        <f t="shared" si="87"/>
        <v>8</v>
      </c>
      <c r="T150" s="5">
        <f t="shared" si="87"/>
        <v>8</v>
      </c>
      <c r="U150" s="5">
        <f t="shared" si="87"/>
        <v>8</v>
      </c>
      <c r="V150" s="5">
        <f t="shared" si="87"/>
        <v>8</v>
      </c>
      <c r="W150" s="5">
        <f t="shared" si="87"/>
        <v>8</v>
      </c>
      <c r="X150" s="5">
        <f t="shared" si="87"/>
        <v>8</v>
      </c>
      <c r="Y150" s="5">
        <f t="shared" si="87"/>
        <v>8</v>
      </c>
      <c r="Z150" s="5">
        <f t="shared" si="87"/>
        <v>8</v>
      </c>
      <c r="AA150" s="5">
        <f t="shared" si="87"/>
        <v>8</v>
      </c>
      <c r="AB150" s="5">
        <f t="shared" si="87"/>
        <v>8</v>
      </c>
      <c r="AC150" s="5">
        <f t="shared" si="87"/>
        <v>8</v>
      </c>
      <c r="AD150" s="18">
        <f>COUNTIFS($AD$91:$AD$118,"y",J$91:J$118,"x")</f>
        <v>8</v>
      </c>
      <c r="AE150" s="24" t="s">
        <v>82</v>
      </c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</row>
    <row r="152" spans="3:45" ht="86.4">
      <c r="N152" s="3" t="s">
        <v>0</v>
      </c>
      <c r="O152" s="3" t="s">
        <v>6</v>
      </c>
      <c r="P152" s="3" t="s">
        <v>7</v>
      </c>
      <c r="Q152" s="3" t="s">
        <v>8</v>
      </c>
      <c r="R152" s="3" t="s">
        <v>9</v>
      </c>
      <c r="S152" s="3" t="s">
        <v>1</v>
      </c>
      <c r="T152" s="3" t="s">
        <v>2</v>
      </c>
      <c r="U152" s="3" t="s">
        <v>3</v>
      </c>
      <c r="V152" s="3" t="s">
        <v>4</v>
      </c>
      <c r="W152" s="3" t="s">
        <v>17</v>
      </c>
      <c r="X152" s="3" t="s">
        <v>18</v>
      </c>
      <c r="Y152" s="3" t="s">
        <v>19</v>
      </c>
      <c r="Z152" s="3" t="s">
        <v>20</v>
      </c>
      <c r="AA152" s="3" t="s">
        <v>21</v>
      </c>
      <c r="AB152" s="3" t="s">
        <v>22</v>
      </c>
      <c r="AC152" s="3" t="s">
        <v>23</v>
      </c>
    </row>
    <row r="153" spans="3:45">
      <c r="M153" s="16" t="s">
        <v>32</v>
      </c>
      <c r="N153" s="28">
        <f>IF(N141&gt;0,N130/N141,"")</f>
        <v>2.7894736842105261</v>
      </c>
      <c r="O153" s="28">
        <f t="shared" ref="O153:AC153" si="88">IF(O141&gt;0,O130/O141,"")</f>
        <v>2.8421052631578947</v>
      </c>
      <c r="P153" s="28">
        <f t="shared" si="88"/>
        <v>2.9444444444444446</v>
      </c>
      <c r="Q153" s="28">
        <f t="shared" si="88"/>
        <v>2.8333333333333335</v>
      </c>
      <c r="R153" s="28">
        <f>IF(R141&gt;0,R130/R141,"")</f>
        <v>2.9411764705882355</v>
      </c>
      <c r="S153" s="28">
        <f t="shared" si="88"/>
        <v>3</v>
      </c>
      <c r="T153" s="28">
        <f t="shared" si="88"/>
        <v>3</v>
      </c>
      <c r="U153" s="28">
        <f t="shared" si="88"/>
        <v>3.1176470588235294</v>
      </c>
      <c r="V153" s="28">
        <f t="shared" si="88"/>
        <v>3.1764705882352939</v>
      </c>
      <c r="W153" s="28">
        <f t="shared" si="88"/>
        <v>3.0588235294117645</v>
      </c>
      <c r="X153" s="28">
        <f t="shared" si="88"/>
        <v>3.1764705882352939</v>
      </c>
      <c r="Y153" s="28">
        <f t="shared" si="88"/>
        <v>3.4117647058823528</v>
      </c>
      <c r="Z153" s="28">
        <f t="shared" si="88"/>
        <v>3</v>
      </c>
      <c r="AA153" s="28">
        <f t="shared" si="88"/>
        <v>2.8235294117647061</v>
      </c>
      <c r="AB153" s="28">
        <f t="shared" si="88"/>
        <v>2.9411764705882355</v>
      </c>
      <c r="AC153" s="28">
        <f t="shared" si="88"/>
        <v>3</v>
      </c>
    </row>
    <row r="154" spans="3:45">
      <c r="M154" s="16" t="s">
        <v>33</v>
      </c>
      <c r="N154" s="28" t="str">
        <f t="shared" ref="N154:AC161" si="89">IF(N142&gt;0,N131/N142,"")</f>
        <v/>
      </c>
      <c r="O154" s="28" t="str">
        <f t="shared" si="89"/>
        <v/>
      </c>
      <c r="P154" s="28" t="str">
        <f t="shared" si="89"/>
        <v/>
      </c>
      <c r="Q154" s="28" t="str">
        <f t="shared" si="89"/>
        <v/>
      </c>
      <c r="R154" s="28" t="str">
        <f t="shared" si="89"/>
        <v/>
      </c>
      <c r="S154" s="28" t="str">
        <f t="shared" si="89"/>
        <v/>
      </c>
      <c r="T154" s="28" t="str">
        <f t="shared" si="89"/>
        <v/>
      </c>
      <c r="U154" s="28" t="str">
        <f t="shared" si="89"/>
        <v/>
      </c>
      <c r="V154" s="28" t="str">
        <f t="shared" si="89"/>
        <v/>
      </c>
      <c r="W154" s="28" t="str">
        <f t="shared" si="89"/>
        <v/>
      </c>
      <c r="X154" s="28" t="str">
        <f t="shared" si="89"/>
        <v/>
      </c>
      <c r="Y154" s="28" t="str">
        <f t="shared" si="89"/>
        <v/>
      </c>
      <c r="Z154" s="28" t="str">
        <f t="shared" si="89"/>
        <v/>
      </c>
      <c r="AA154" s="28" t="str">
        <f t="shared" si="89"/>
        <v/>
      </c>
      <c r="AB154" s="28" t="str">
        <f t="shared" si="89"/>
        <v/>
      </c>
      <c r="AC154" s="28" t="str">
        <f t="shared" si="89"/>
        <v/>
      </c>
    </row>
    <row r="155" spans="3:45">
      <c r="M155" s="16" t="s">
        <v>58</v>
      </c>
      <c r="N155" s="28" t="str">
        <f t="shared" si="89"/>
        <v/>
      </c>
      <c r="O155" s="28" t="str">
        <f t="shared" si="89"/>
        <v/>
      </c>
      <c r="P155" s="28" t="str">
        <f t="shared" si="89"/>
        <v/>
      </c>
      <c r="Q155" s="28" t="str">
        <f t="shared" si="89"/>
        <v/>
      </c>
      <c r="R155" s="28" t="str">
        <f t="shared" si="89"/>
        <v/>
      </c>
      <c r="S155" s="28" t="str">
        <f t="shared" si="89"/>
        <v/>
      </c>
      <c r="T155" s="28" t="str">
        <f t="shared" si="89"/>
        <v/>
      </c>
      <c r="U155" s="28" t="str">
        <f t="shared" si="89"/>
        <v/>
      </c>
      <c r="V155" s="28" t="str">
        <f t="shared" si="89"/>
        <v/>
      </c>
      <c r="W155" s="28" t="str">
        <f t="shared" si="89"/>
        <v/>
      </c>
      <c r="X155" s="28" t="str">
        <f t="shared" si="89"/>
        <v/>
      </c>
      <c r="Y155" s="28" t="str">
        <f t="shared" si="89"/>
        <v/>
      </c>
      <c r="Z155" s="28" t="str">
        <f t="shared" si="89"/>
        <v/>
      </c>
      <c r="AA155" s="28" t="str">
        <f t="shared" si="89"/>
        <v/>
      </c>
      <c r="AB155" s="28" t="str">
        <f t="shared" si="89"/>
        <v/>
      </c>
      <c r="AC155" s="28" t="str">
        <f t="shared" si="89"/>
        <v/>
      </c>
    </row>
    <row r="156" spans="3:45">
      <c r="M156" s="19" t="s">
        <v>59</v>
      </c>
      <c r="N156" s="28" t="str">
        <f t="shared" si="89"/>
        <v/>
      </c>
      <c r="O156" s="28" t="str">
        <f t="shared" si="89"/>
        <v/>
      </c>
      <c r="P156" s="28" t="str">
        <f t="shared" si="89"/>
        <v/>
      </c>
      <c r="Q156" s="28" t="str">
        <f t="shared" si="89"/>
        <v/>
      </c>
      <c r="R156" s="28" t="str">
        <f t="shared" si="89"/>
        <v/>
      </c>
      <c r="S156" s="28" t="str">
        <f t="shared" si="89"/>
        <v/>
      </c>
      <c r="T156" s="28" t="str">
        <f t="shared" si="89"/>
        <v/>
      </c>
      <c r="U156" s="28" t="str">
        <f t="shared" si="89"/>
        <v/>
      </c>
      <c r="V156" s="28" t="str">
        <f t="shared" si="89"/>
        <v/>
      </c>
      <c r="W156" s="28" t="str">
        <f t="shared" si="89"/>
        <v/>
      </c>
      <c r="X156" s="28" t="str">
        <f t="shared" si="89"/>
        <v/>
      </c>
      <c r="Y156" s="28" t="str">
        <f t="shared" si="89"/>
        <v/>
      </c>
      <c r="Z156" s="28" t="str">
        <f t="shared" si="89"/>
        <v/>
      </c>
      <c r="AA156" s="28" t="str">
        <f t="shared" si="89"/>
        <v/>
      </c>
      <c r="AB156" s="28" t="str">
        <f t="shared" si="89"/>
        <v/>
      </c>
      <c r="AC156" s="28" t="str">
        <f t="shared" si="89"/>
        <v/>
      </c>
    </row>
    <row r="157" spans="3:45">
      <c r="M157" s="19" t="s">
        <v>42</v>
      </c>
      <c r="N157" s="28" t="str">
        <f t="shared" si="89"/>
        <v/>
      </c>
      <c r="O157" s="28" t="str">
        <f t="shared" si="89"/>
        <v/>
      </c>
      <c r="P157" s="28" t="str">
        <f t="shared" si="89"/>
        <v/>
      </c>
      <c r="Q157" s="28" t="str">
        <f t="shared" si="89"/>
        <v/>
      </c>
      <c r="R157" s="28" t="str">
        <f t="shared" si="89"/>
        <v/>
      </c>
      <c r="S157" s="28" t="str">
        <f t="shared" si="89"/>
        <v/>
      </c>
      <c r="T157" s="28" t="str">
        <f t="shared" si="89"/>
        <v/>
      </c>
      <c r="U157" s="28" t="str">
        <f t="shared" si="89"/>
        <v/>
      </c>
      <c r="V157" s="28" t="str">
        <f t="shared" si="89"/>
        <v/>
      </c>
      <c r="W157" s="28" t="str">
        <f t="shared" si="89"/>
        <v/>
      </c>
      <c r="X157" s="28" t="str">
        <f t="shared" si="89"/>
        <v/>
      </c>
      <c r="Y157" s="28" t="str">
        <f t="shared" si="89"/>
        <v/>
      </c>
      <c r="Z157" s="28" t="str">
        <f t="shared" si="89"/>
        <v/>
      </c>
      <c r="AA157" s="28" t="str">
        <f t="shared" si="89"/>
        <v/>
      </c>
      <c r="AB157" s="28" t="str">
        <f t="shared" si="89"/>
        <v/>
      </c>
      <c r="AC157" s="28" t="str">
        <f t="shared" si="89"/>
        <v/>
      </c>
    </row>
    <row r="158" spans="3:45">
      <c r="M158" s="19" t="s">
        <v>60</v>
      </c>
      <c r="N158" s="28" t="str">
        <f t="shared" si="89"/>
        <v/>
      </c>
      <c r="O158" s="28" t="str">
        <f t="shared" si="89"/>
        <v/>
      </c>
      <c r="P158" s="28" t="str">
        <f t="shared" si="89"/>
        <v/>
      </c>
      <c r="Q158" s="28" t="str">
        <f t="shared" si="89"/>
        <v/>
      </c>
      <c r="R158" s="28" t="str">
        <f t="shared" si="89"/>
        <v/>
      </c>
      <c r="S158" s="28" t="str">
        <f t="shared" si="89"/>
        <v/>
      </c>
      <c r="T158" s="28" t="str">
        <f t="shared" si="89"/>
        <v/>
      </c>
      <c r="U158" s="28" t="str">
        <f t="shared" si="89"/>
        <v/>
      </c>
      <c r="V158" s="28" t="str">
        <f t="shared" si="89"/>
        <v/>
      </c>
      <c r="W158" s="28" t="str">
        <f t="shared" si="89"/>
        <v/>
      </c>
      <c r="X158" s="28" t="str">
        <f t="shared" si="89"/>
        <v/>
      </c>
      <c r="Y158" s="28" t="str">
        <f t="shared" si="89"/>
        <v/>
      </c>
      <c r="Z158" s="28" t="str">
        <f t="shared" si="89"/>
        <v/>
      </c>
      <c r="AA158" s="28" t="str">
        <f t="shared" si="89"/>
        <v/>
      </c>
      <c r="AB158" s="28" t="str">
        <f t="shared" si="89"/>
        <v/>
      </c>
      <c r="AC158" s="28" t="str">
        <f t="shared" si="89"/>
        <v/>
      </c>
    </row>
    <row r="159" spans="3:45">
      <c r="M159" s="19" t="s">
        <v>61</v>
      </c>
      <c r="N159" s="28">
        <f t="shared" si="89"/>
        <v>3</v>
      </c>
      <c r="O159" s="28">
        <f t="shared" si="89"/>
        <v>3</v>
      </c>
      <c r="P159" s="28">
        <f t="shared" si="89"/>
        <v>3</v>
      </c>
      <c r="Q159" s="28">
        <f t="shared" si="89"/>
        <v>4</v>
      </c>
      <c r="R159" s="28">
        <f t="shared" si="89"/>
        <v>4</v>
      </c>
      <c r="S159" s="28">
        <f t="shared" si="89"/>
        <v>4</v>
      </c>
      <c r="T159" s="28">
        <f t="shared" si="89"/>
        <v>4</v>
      </c>
      <c r="U159" s="28">
        <f t="shared" si="89"/>
        <v>4</v>
      </c>
      <c r="V159" s="28">
        <f t="shared" si="89"/>
        <v>3</v>
      </c>
      <c r="W159" s="28">
        <f t="shared" si="89"/>
        <v>3</v>
      </c>
      <c r="X159" s="28">
        <f t="shared" si="89"/>
        <v>4</v>
      </c>
      <c r="Y159" s="28">
        <f t="shared" si="89"/>
        <v>4</v>
      </c>
      <c r="Z159" s="28">
        <f>IF(Z147&gt;0,Z136/Z147,"")</f>
        <v>3</v>
      </c>
      <c r="AA159" s="28">
        <f t="shared" si="89"/>
        <v>3</v>
      </c>
      <c r="AB159" s="28">
        <f t="shared" si="89"/>
        <v>4</v>
      </c>
      <c r="AC159" s="28">
        <f t="shared" si="89"/>
        <v>4</v>
      </c>
    </row>
    <row r="160" spans="3:45">
      <c r="M160" s="19" t="s">
        <v>51</v>
      </c>
      <c r="N160" s="28">
        <f t="shared" si="89"/>
        <v>4</v>
      </c>
      <c r="O160" s="28">
        <f t="shared" si="89"/>
        <v>5</v>
      </c>
      <c r="P160" s="28">
        <f t="shared" si="89"/>
        <v>5</v>
      </c>
      <c r="Q160" s="28">
        <f t="shared" si="89"/>
        <v>4</v>
      </c>
      <c r="R160" s="28">
        <f t="shared" si="89"/>
        <v>4</v>
      </c>
      <c r="S160" s="28">
        <f t="shared" si="89"/>
        <v>4</v>
      </c>
      <c r="T160" s="28">
        <f t="shared" si="89"/>
        <v>4</v>
      </c>
      <c r="U160" s="28">
        <f t="shared" si="89"/>
        <v>4</v>
      </c>
      <c r="V160" s="28">
        <f t="shared" si="89"/>
        <v>4</v>
      </c>
      <c r="W160" s="28">
        <f t="shared" si="89"/>
        <v>4</v>
      </c>
      <c r="X160" s="28">
        <f t="shared" si="89"/>
        <v>4</v>
      </c>
      <c r="Y160" s="28">
        <f t="shared" si="89"/>
        <v>4</v>
      </c>
      <c r="Z160" s="28">
        <f t="shared" si="89"/>
        <v>4</v>
      </c>
      <c r="AA160" s="28">
        <f t="shared" si="89"/>
        <v>4</v>
      </c>
      <c r="AB160" s="28">
        <f t="shared" si="89"/>
        <v>4</v>
      </c>
      <c r="AC160" s="28">
        <f t="shared" si="89"/>
        <v>4</v>
      </c>
    </row>
    <row r="161" spans="13:29">
      <c r="M161" s="16" t="s">
        <v>34</v>
      </c>
      <c r="N161" s="28">
        <f>IF(N149&gt;0,N138/N149,"")</f>
        <v>3.25</v>
      </c>
      <c r="O161" s="28">
        <f t="shared" si="89"/>
        <v>3.375</v>
      </c>
      <c r="P161" s="28">
        <f t="shared" si="89"/>
        <v>3.375</v>
      </c>
      <c r="Q161" s="28">
        <f t="shared" si="89"/>
        <v>3.125</v>
      </c>
      <c r="R161" s="28">
        <f t="shared" si="89"/>
        <v>3</v>
      </c>
      <c r="S161" s="28">
        <f t="shared" si="89"/>
        <v>3</v>
      </c>
      <c r="T161" s="28">
        <f t="shared" si="89"/>
        <v>3</v>
      </c>
      <c r="U161" s="28">
        <f t="shared" si="89"/>
        <v>3.2857142857142856</v>
      </c>
      <c r="V161" s="28">
        <f t="shared" si="89"/>
        <v>3.7142857142857144</v>
      </c>
      <c r="W161" s="28">
        <f t="shared" si="89"/>
        <v>3.5714285714285716</v>
      </c>
      <c r="X161" s="28">
        <f t="shared" si="89"/>
        <v>3.8571428571428572</v>
      </c>
      <c r="Y161" s="28">
        <f t="shared" si="89"/>
        <v>3.8571428571428572</v>
      </c>
      <c r="Z161" s="28">
        <f t="shared" si="89"/>
        <v>3</v>
      </c>
      <c r="AA161" s="28">
        <f t="shared" si="89"/>
        <v>2.4285714285714284</v>
      </c>
      <c r="AB161" s="28">
        <f t="shared" si="89"/>
        <v>2.7142857142857144</v>
      </c>
      <c r="AC161" s="28">
        <f t="shared" si="89"/>
        <v>2.7142857142857144</v>
      </c>
    </row>
    <row r="162" spans="13:29">
      <c r="M162" s="16" t="s">
        <v>36</v>
      </c>
      <c r="N162" s="28">
        <f t="shared" ref="N162:AC162" si="90">IF(N150&gt;0,N139/N150,"")</f>
        <v>2.2222222222222223</v>
      </c>
      <c r="O162" s="28">
        <f t="shared" si="90"/>
        <v>2.1111111111111112</v>
      </c>
      <c r="P162" s="28">
        <f t="shared" si="90"/>
        <v>2.25</v>
      </c>
      <c r="Q162" s="28">
        <f t="shared" si="90"/>
        <v>2.25</v>
      </c>
      <c r="R162" s="28">
        <f t="shared" si="90"/>
        <v>2.625</v>
      </c>
      <c r="S162" s="28">
        <f t="shared" si="90"/>
        <v>2.75</v>
      </c>
      <c r="T162" s="28">
        <f t="shared" si="90"/>
        <v>2.75</v>
      </c>
      <c r="U162" s="28">
        <f t="shared" si="90"/>
        <v>2.75</v>
      </c>
      <c r="V162" s="28">
        <f t="shared" si="90"/>
        <v>2.625</v>
      </c>
      <c r="W162" s="28">
        <f t="shared" si="90"/>
        <v>2.5</v>
      </c>
      <c r="X162" s="28">
        <f t="shared" si="90"/>
        <v>2.375</v>
      </c>
      <c r="Y162" s="28">
        <f t="shared" si="90"/>
        <v>2.875</v>
      </c>
      <c r="Z162" s="28">
        <f t="shared" si="90"/>
        <v>2.875</v>
      </c>
      <c r="AA162" s="28">
        <f t="shared" si="90"/>
        <v>3</v>
      </c>
      <c r="AB162" s="28">
        <f t="shared" si="90"/>
        <v>2.875</v>
      </c>
      <c r="AC162" s="28">
        <f t="shared" si="90"/>
        <v>3</v>
      </c>
    </row>
    <row r="165" spans="13:29">
      <c r="M165" s="19"/>
    </row>
  </sheetData>
  <pageMargins left="0.7" right="0.7" top="0.75" bottom="0.75" header="0.3" footer="0.3"/>
  <pageSetup paperSize="5" scale="27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9"/>
  <sheetViews>
    <sheetView topLeftCell="A79" zoomScale="60" zoomScaleNormal="60" workbookViewId="0">
      <selection activeCell="A52" sqref="A52:S79"/>
    </sheetView>
  </sheetViews>
  <sheetFormatPr defaultRowHeight="14.4"/>
  <cols>
    <col min="1" max="1" width="57" customWidth="1"/>
    <col min="3" max="3" width="13" bestFit="1" customWidth="1"/>
  </cols>
  <sheetData>
    <row r="1" spans="1:20" ht="21">
      <c r="A1" s="31" t="s">
        <v>474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0" ht="86.4">
      <c r="A2" s="33" t="s">
        <v>475</v>
      </c>
      <c r="B2" s="34"/>
      <c r="C2" s="3" t="s">
        <v>0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</v>
      </c>
      <c r="I2" s="3" t="s">
        <v>2</v>
      </c>
      <c r="J2" s="3" t="s">
        <v>3</v>
      </c>
      <c r="K2" s="3" t="s">
        <v>4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5"/>
    </row>
    <row r="3" spans="1:20">
      <c r="A3" s="34"/>
      <c r="B3" s="16" t="s">
        <v>37</v>
      </c>
      <c r="C3" s="12">
        <f>Pontotoc!M58+Pickens!M54+Meridian!M40+Goodman!M43</f>
        <v>268</v>
      </c>
      <c r="D3" s="12">
        <f>Pontotoc!N58+Pickens!N54+Meridian!N40+Goodman!N43</f>
        <v>244</v>
      </c>
      <c r="E3" s="12">
        <f>Pontotoc!O58+Pickens!O54+Meridian!O40+Goodman!O43</f>
        <v>238</v>
      </c>
      <c r="F3" s="12">
        <f>Pontotoc!P58+Pickens!P54+Meridian!P40+Goodman!P43</f>
        <v>224</v>
      </c>
      <c r="G3" s="12">
        <f>Pontotoc!Q58+Pickens!Q54+Meridian!Q40+Goodman!Q43</f>
        <v>273</v>
      </c>
      <c r="H3" s="12">
        <f>Pontotoc!R58+Pickens!R54+Meridian!R40+Goodman!R43</f>
        <v>274</v>
      </c>
      <c r="I3" s="12">
        <f>Pontotoc!S58+Pickens!S54+Meridian!S40+Goodman!S43</f>
        <v>271</v>
      </c>
      <c r="J3" s="12">
        <f>Pontotoc!T58+Pickens!T54+Meridian!T40+Goodman!T43</f>
        <v>221</v>
      </c>
      <c r="K3" s="12">
        <f>Pontotoc!U58+Pickens!U54+Meridian!U40+Goodman!U43</f>
        <v>240</v>
      </c>
      <c r="L3" s="12">
        <f>Pontotoc!V58+Pickens!V54+Meridian!V40+Goodman!V43</f>
        <v>258</v>
      </c>
      <c r="M3" s="12">
        <f>Pontotoc!W58+Pickens!W54+Meridian!W40+Goodman!W43</f>
        <v>277</v>
      </c>
      <c r="N3" s="12">
        <f>Pontotoc!X58+Pickens!X54+Meridian!X40+Goodman!X43</f>
        <v>284</v>
      </c>
      <c r="O3" s="12">
        <f>Pontotoc!Y58+Pickens!Y54+Meridian!Y40+Goodman!Y43</f>
        <v>243</v>
      </c>
      <c r="P3" s="12">
        <f>Pontotoc!Z58+Pickens!Z54+Meridian!Z40+Goodman!Z43</f>
        <v>266</v>
      </c>
      <c r="Q3" s="12">
        <f>Pontotoc!AA58+Pickens!AA54+Meridian!AA40+Goodman!AA43</f>
        <v>266</v>
      </c>
      <c r="R3" s="12">
        <f>Pontotoc!AB58+Pickens!AB54+Meridian!AB40+Goodman!AB43</f>
        <v>300</v>
      </c>
      <c r="S3" s="36">
        <f>SUM(C3:R3)</f>
        <v>4147</v>
      </c>
      <c r="T3">
        <f>Pontotoc!AC58+Pickens!AC54+Meridian!AC40+Goodman!AC43</f>
        <v>4147</v>
      </c>
    </row>
    <row r="4" spans="1:20">
      <c r="A4" s="34"/>
      <c r="B4" s="19" t="s">
        <v>472</v>
      </c>
      <c r="C4" s="12">
        <f>Pontotoc!M59+Pickens!M55+Meridian!M41+Goodman!M44</f>
        <v>125</v>
      </c>
      <c r="D4" s="12">
        <f>Pontotoc!N59+Pickens!N55+Meridian!N41+Goodman!N44</f>
        <v>117</v>
      </c>
      <c r="E4" s="12">
        <f>Pontotoc!O59+Pickens!O55+Meridian!O41+Goodman!O44</f>
        <v>110</v>
      </c>
      <c r="F4" s="12">
        <f>Pontotoc!P59+Pickens!P55+Meridian!P41+Goodman!P44</f>
        <v>102</v>
      </c>
      <c r="G4" s="12">
        <f>Pontotoc!Q59+Pickens!Q55+Meridian!Q41+Goodman!Q44</f>
        <v>145</v>
      </c>
      <c r="H4" s="12">
        <f>Pontotoc!R59+Pickens!R55+Meridian!R41+Goodman!R44</f>
        <v>142</v>
      </c>
      <c r="I4" s="12">
        <f>Pontotoc!S59+Pickens!S55+Meridian!S41+Goodman!S44</f>
        <v>141</v>
      </c>
      <c r="J4" s="12">
        <f>Pontotoc!T59+Pickens!T55+Meridian!T41+Goodman!T44</f>
        <v>106</v>
      </c>
      <c r="K4" s="12">
        <f>Pontotoc!U59+Pickens!U55+Meridian!U41+Goodman!U44</f>
        <v>123</v>
      </c>
      <c r="L4" s="12">
        <f>Pontotoc!V59+Pickens!V55+Meridian!V41+Goodman!V44</f>
        <v>135</v>
      </c>
      <c r="M4" s="12">
        <f>Pontotoc!W59+Pickens!W55+Meridian!W41+Goodman!W44</f>
        <v>140</v>
      </c>
      <c r="N4" s="12">
        <f>Pontotoc!X59+Pickens!X55+Meridian!X41+Goodman!X44</f>
        <v>150</v>
      </c>
      <c r="O4" s="12">
        <f>Pontotoc!Y59+Pickens!Y55+Meridian!Y41+Goodman!Y44</f>
        <v>125</v>
      </c>
      <c r="P4" s="12">
        <f>Pontotoc!Z59+Pickens!Z55+Meridian!Z41+Goodman!Z44</f>
        <v>140</v>
      </c>
      <c r="Q4" s="12">
        <f>Pontotoc!AA59+Pickens!AA55+Meridian!AA41+Goodman!AA44</f>
        <v>134</v>
      </c>
      <c r="R4" s="12">
        <f>Pontotoc!AB59+Pickens!AB55+Meridian!AB41+Goodman!AB44</f>
        <v>159</v>
      </c>
      <c r="S4" s="36">
        <f>SUM(C4:R12)</f>
        <v>4147</v>
      </c>
    </row>
    <row r="5" spans="1:20">
      <c r="A5" s="34"/>
      <c r="B5" s="16" t="s">
        <v>63</v>
      </c>
      <c r="C5" s="12">
        <f>Pontotoc!M60+Pickens!M56+Meridian!M42+Goodman!M45</f>
        <v>0</v>
      </c>
      <c r="D5" s="12">
        <f>Pontotoc!N60+Pickens!N56+Meridian!N42+Goodman!N45</f>
        <v>0</v>
      </c>
      <c r="E5" s="12">
        <f>Pontotoc!O60+Pickens!O56+Meridian!O42+Goodman!O45</f>
        <v>0</v>
      </c>
      <c r="F5" s="12">
        <f>Pontotoc!P60+Pickens!P56+Meridian!P42+Goodman!P45</f>
        <v>0</v>
      </c>
      <c r="G5" s="12">
        <f>Pontotoc!Q60+Pickens!Q56+Meridian!Q42+Goodman!Q45</f>
        <v>0</v>
      </c>
      <c r="H5" s="12">
        <f>Pontotoc!R60+Pickens!R56+Meridian!R42+Goodman!R45</f>
        <v>0</v>
      </c>
      <c r="I5" s="12">
        <f>Pontotoc!S60+Pickens!S56+Meridian!S42+Goodman!S45</f>
        <v>0</v>
      </c>
      <c r="J5" s="12">
        <f>Pontotoc!T60+Pickens!T56+Meridian!T42+Goodman!T45</f>
        <v>0</v>
      </c>
      <c r="K5" s="12">
        <f>Pontotoc!U60+Pickens!U56+Meridian!U42+Goodman!U45</f>
        <v>0</v>
      </c>
      <c r="L5" s="12">
        <f>Pontotoc!V60+Pickens!V56+Meridian!V42+Goodman!V45</f>
        <v>0</v>
      </c>
      <c r="M5" s="12">
        <f>Pontotoc!W60+Pickens!W56+Meridian!W42+Goodman!W45</f>
        <v>0</v>
      </c>
      <c r="N5" s="12">
        <f>Pontotoc!X60+Pickens!X56+Meridian!X42+Goodman!X45</f>
        <v>0</v>
      </c>
      <c r="O5" s="12">
        <f>Pontotoc!Y60+Pickens!Y56+Meridian!Y42+Goodman!Y45</f>
        <v>0</v>
      </c>
      <c r="P5" s="12">
        <f>Pontotoc!Z60+Pickens!Z56+Meridian!Z42+Goodman!Z45</f>
        <v>0</v>
      </c>
      <c r="Q5" s="12">
        <f>Pontotoc!AA60+Pickens!AA56+Meridian!AA42+Goodman!AA45</f>
        <v>0</v>
      </c>
      <c r="R5" s="12">
        <f>Pontotoc!AB60+Pickens!AB56+Meridian!AB42+Goodman!AB45</f>
        <v>0</v>
      </c>
      <c r="S5" s="35"/>
    </row>
    <row r="6" spans="1:20">
      <c r="A6" s="34"/>
      <c r="B6" s="19" t="s">
        <v>64</v>
      </c>
      <c r="C6" s="12">
        <f>Pontotoc!M61+Pickens!M57+Meridian!M43+Goodman!M46</f>
        <v>5</v>
      </c>
      <c r="D6" s="12">
        <f>Pontotoc!N61+Pickens!N57+Meridian!N43+Goodman!N46</f>
        <v>5</v>
      </c>
      <c r="E6" s="12">
        <f>Pontotoc!O61+Pickens!O57+Meridian!O43+Goodman!O46</f>
        <v>5</v>
      </c>
      <c r="F6" s="12">
        <f>Pontotoc!P61+Pickens!P57+Meridian!P43+Goodman!P46</f>
        <v>5</v>
      </c>
      <c r="G6" s="12">
        <f>Pontotoc!Q61+Pickens!Q57+Meridian!Q43+Goodman!Q46</f>
        <v>4</v>
      </c>
      <c r="H6" s="12">
        <f>Pontotoc!R61+Pickens!R57+Meridian!R43+Goodman!R46</f>
        <v>4</v>
      </c>
      <c r="I6" s="12">
        <f>Pontotoc!S61+Pickens!S57+Meridian!S43+Goodman!S46</f>
        <v>4</v>
      </c>
      <c r="J6" s="12">
        <f>Pontotoc!T61+Pickens!T57+Meridian!T43+Goodman!T46</f>
        <v>4</v>
      </c>
      <c r="K6" s="12">
        <f>Pontotoc!U61+Pickens!U57+Meridian!U43+Goodman!U46</f>
        <v>4</v>
      </c>
      <c r="L6" s="12">
        <f>Pontotoc!V61+Pickens!V57+Meridian!V43+Goodman!V46</f>
        <v>4</v>
      </c>
      <c r="M6" s="12">
        <f>Pontotoc!W61+Pickens!W57+Meridian!W43+Goodman!W46</f>
        <v>4</v>
      </c>
      <c r="N6" s="12">
        <f>Pontotoc!X61+Pickens!X57+Meridian!X43+Goodman!X46</f>
        <v>4</v>
      </c>
      <c r="O6" s="12">
        <f>Pontotoc!Y61+Pickens!Y57+Meridian!Y43+Goodman!Y46</f>
        <v>5</v>
      </c>
      <c r="P6" s="12">
        <f>Pontotoc!Z61+Pickens!Z57+Meridian!Z43+Goodman!Z46</f>
        <v>5</v>
      </c>
      <c r="Q6" s="12">
        <f>Pontotoc!AA61+Pickens!AA57+Meridian!AA43+Goodman!AA46</f>
        <v>5</v>
      </c>
      <c r="R6" s="12">
        <f>Pontotoc!AB61+Pickens!AB57+Meridian!AB43+Goodman!AB46</f>
        <v>5</v>
      </c>
      <c r="S6" s="35"/>
    </row>
    <row r="7" spans="1:20">
      <c r="A7" s="34"/>
      <c r="B7" s="19" t="s">
        <v>40</v>
      </c>
      <c r="C7" s="12">
        <f>Pontotoc!M62+Pickens!M58+Meridian!M44+Goodman!M47</f>
        <v>0</v>
      </c>
      <c r="D7" s="12">
        <f>Pontotoc!N62+Pickens!N58+Meridian!N44+Goodman!N47</f>
        <v>0</v>
      </c>
      <c r="E7" s="12">
        <f>Pontotoc!O62+Pickens!O58+Meridian!O44+Goodman!O47</f>
        <v>0</v>
      </c>
      <c r="F7" s="12">
        <f>Pontotoc!P62+Pickens!P58+Meridian!P44+Goodman!P47</f>
        <v>0</v>
      </c>
      <c r="G7" s="12">
        <f>Pontotoc!Q62+Pickens!Q58+Meridian!Q44+Goodman!Q47</f>
        <v>0</v>
      </c>
      <c r="H7" s="12">
        <f>Pontotoc!R62+Pickens!R58+Meridian!R44+Goodman!R47</f>
        <v>0</v>
      </c>
      <c r="I7" s="12">
        <f>Pontotoc!S62+Pickens!S58+Meridian!S44+Goodman!S47</f>
        <v>0</v>
      </c>
      <c r="J7" s="12">
        <f>Pontotoc!T62+Pickens!T58+Meridian!T44+Goodman!T47</f>
        <v>0</v>
      </c>
      <c r="K7" s="12">
        <f>Pontotoc!U62+Pickens!U58+Meridian!U44+Goodman!U47</f>
        <v>0</v>
      </c>
      <c r="L7" s="12">
        <f>Pontotoc!V62+Pickens!V58+Meridian!V44+Goodman!V47</f>
        <v>0</v>
      </c>
      <c r="M7" s="12">
        <f>Pontotoc!W62+Pickens!W58+Meridian!W44+Goodman!W47</f>
        <v>0</v>
      </c>
      <c r="N7" s="12">
        <f>Pontotoc!X62+Pickens!X58+Meridian!X44+Goodman!X47</f>
        <v>0</v>
      </c>
      <c r="O7" s="12">
        <f>Pontotoc!Y62+Pickens!Y58+Meridian!Y44+Goodman!Y47</f>
        <v>0</v>
      </c>
      <c r="P7" s="12">
        <f>Pontotoc!Z62+Pickens!Z58+Meridian!Z44+Goodman!Z47</f>
        <v>0</v>
      </c>
      <c r="Q7" s="12">
        <f>Pontotoc!AA62+Pickens!AA58+Meridian!AA44+Goodman!AA47</f>
        <v>0</v>
      </c>
      <c r="R7" s="12">
        <f>Pontotoc!AB62+Pickens!AB58+Meridian!AB44+Goodman!AB47</f>
        <v>0</v>
      </c>
      <c r="S7" s="35"/>
    </row>
    <row r="8" spans="1:20">
      <c r="A8" s="34"/>
      <c r="B8" s="19" t="s">
        <v>65</v>
      </c>
      <c r="C8" s="12">
        <f>Pontotoc!M63+Pickens!M59+Meridian!M45+Goodman!M48</f>
        <v>0</v>
      </c>
      <c r="D8" s="12">
        <f>Pontotoc!N63+Pickens!N59+Meridian!N45+Goodman!N48</f>
        <v>0</v>
      </c>
      <c r="E8" s="12">
        <f>Pontotoc!O63+Pickens!O59+Meridian!O45+Goodman!O48</f>
        <v>0</v>
      </c>
      <c r="F8" s="12">
        <f>Pontotoc!P63+Pickens!P59+Meridian!P45+Goodman!P48</f>
        <v>0</v>
      </c>
      <c r="G8" s="12">
        <f>Pontotoc!Q63+Pickens!Q59+Meridian!Q45+Goodman!Q48</f>
        <v>0</v>
      </c>
      <c r="H8" s="12">
        <f>Pontotoc!R63+Pickens!R59+Meridian!R45+Goodman!R48</f>
        <v>0</v>
      </c>
      <c r="I8" s="12">
        <f>Pontotoc!S63+Pickens!S59+Meridian!S45+Goodman!S48</f>
        <v>0</v>
      </c>
      <c r="J8" s="12">
        <f>Pontotoc!T63+Pickens!T59+Meridian!T45+Goodman!T48</f>
        <v>0</v>
      </c>
      <c r="K8" s="12">
        <f>Pontotoc!U63+Pickens!U59+Meridian!U45+Goodman!U48</f>
        <v>0</v>
      </c>
      <c r="L8" s="12">
        <f>Pontotoc!V63+Pickens!V59+Meridian!V45+Goodman!V48</f>
        <v>0</v>
      </c>
      <c r="M8" s="12">
        <f>Pontotoc!W63+Pickens!W59+Meridian!W45+Goodman!W48</f>
        <v>0</v>
      </c>
      <c r="N8" s="12">
        <f>Pontotoc!X63+Pickens!X59+Meridian!X45+Goodman!X48</f>
        <v>0</v>
      </c>
      <c r="O8" s="12">
        <f>Pontotoc!Y63+Pickens!Y59+Meridian!Y45+Goodman!Y48</f>
        <v>0</v>
      </c>
      <c r="P8" s="12">
        <f>Pontotoc!Z63+Pickens!Z59+Meridian!Z45+Goodman!Z48</f>
        <v>0</v>
      </c>
      <c r="Q8" s="12">
        <f>Pontotoc!AA63+Pickens!AA59+Meridian!AA45+Goodman!AA48</f>
        <v>0</v>
      </c>
      <c r="R8" s="12">
        <f>Pontotoc!AB63+Pickens!AB59+Meridian!AB45+Goodman!AB48</f>
        <v>0</v>
      </c>
      <c r="S8" s="35"/>
    </row>
    <row r="9" spans="1:20">
      <c r="A9" s="34"/>
      <c r="B9" s="16" t="s">
        <v>66</v>
      </c>
      <c r="C9" s="12">
        <f>Pontotoc!M64+Pickens!M60+Meridian!M46+Goodman!M49</f>
        <v>3</v>
      </c>
      <c r="D9" s="12">
        <f>Pontotoc!N64+Pickens!N60+Meridian!N46+Goodman!N49</f>
        <v>5</v>
      </c>
      <c r="E9" s="12">
        <f>Pontotoc!O64+Pickens!O60+Meridian!O46+Goodman!O49</f>
        <v>3</v>
      </c>
      <c r="F9" s="12">
        <f>Pontotoc!P64+Pickens!P60+Meridian!P46+Goodman!P49</f>
        <v>3</v>
      </c>
      <c r="G9" s="12">
        <f>Pontotoc!Q64+Pickens!Q60+Meridian!Q46+Goodman!Q49</f>
        <v>2</v>
      </c>
      <c r="H9" s="12">
        <f>Pontotoc!R64+Pickens!R60+Meridian!R46+Goodman!R49</f>
        <v>4</v>
      </c>
      <c r="I9" s="12">
        <f>Pontotoc!S64+Pickens!S60+Meridian!S46+Goodman!S49</f>
        <v>4</v>
      </c>
      <c r="J9" s="12">
        <f>Pontotoc!T64+Pickens!T60+Meridian!T46+Goodman!T49</f>
        <v>1</v>
      </c>
      <c r="K9" s="12">
        <f>Pontotoc!U64+Pickens!U60+Meridian!U46+Goodman!U49</f>
        <v>1</v>
      </c>
      <c r="L9" s="12">
        <f>Pontotoc!V64+Pickens!V60+Meridian!V46+Goodman!V49</f>
        <v>1</v>
      </c>
      <c r="M9" s="12">
        <f>Pontotoc!W64+Pickens!W60+Meridian!W46+Goodman!W49</f>
        <v>2</v>
      </c>
      <c r="N9" s="12">
        <f>Pontotoc!X64+Pickens!X60+Meridian!X46+Goodman!X49</f>
        <v>0</v>
      </c>
      <c r="O9" s="12">
        <f>Pontotoc!Y64+Pickens!Y60+Meridian!Y46+Goodman!Y49</f>
        <v>1</v>
      </c>
      <c r="P9" s="12">
        <f>Pontotoc!Z64+Pickens!Z60+Meridian!Z46+Goodman!Z49</f>
        <v>1</v>
      </c>
      <c r="Q9" s="12">
        <f>Pontotoc!AA64+Pickens!AA60+Meridian!AA46+Goodman!AA49</f>
        <v>1</v>
      </c>
      <c r="R9" s="12">
        <f>Pontotoc!AB64+Pickens!AB60+Meridian!AB46+Goodman!AB49</f>
        <v>2</v>
      </c>
      <c r="S9" s="35"/>
    </row>
    <row r="10" spans="1:20">
      <c r="A10" s="34"/>
      <c r="B10" s="16" t="s">
        <v>476</v>
      </c>
      <c r="C10" s="12">
        <f>Pontotoc!M65+Pickens!M61+Meridian!M47+Goodman!M50</f>
        <v>21</v>
      </c>
      <c r="D10" s="12">
        <f>Pontotoc!N65+Pickens!N61+Meridian!N47+Goodman!N50</f>
        <v>18</v>
      </c>
      <c r="E10" s="12">
        <f>Pontotoc!O65+Pickens!O61+Meridian!O47+Goodman!O50</f>
        <v>19</v>
      </c>
      <c r="F10" s="12">
        <f>Pontotoc!P65+Pickens!P61+Meridian!P47+Goodman!P50</f>
        <v>17</v>
      </c>
      <c r="G10" s="12">
        <f>Pontotoc!Q65+Pickens!Q61+Meridian!Q47+Goodman!Q50</f>
        <v>18</v>
      </c>
      <c r="H10" s="12">
        <f>Pontotoc!R65+Pickens!R61+Meridian!R47+Goodman!R50</f>
        <v>23</v>
      </c>
      <c r="I10" s="12">
        <f>Pontotoc!S65+Pickens!S61+Meridian!S47+Goodman!S50</f>
        <v>21</v>
      </c>
      <c r="J10" s="12">
        <f>Pontotoc!T65+Pickens!T61+Meridian!T47+Goodman!T50</f>
        <v>18</v>
      </c>
      <c r="K10" s="12">
        <f>Pontotoc!U65+Pickens!U61+Meridian!U47+Goodman!U50</f>
        <v>14</v>
      </c>
      <c r="L10" s="12">
        <f>Pontotoc!V65+Pickens!V61+Meridian!V47+Goodman!V50</f>
        <v>17</v>
      </c>
      <c r="M10" s="12">
        <f>Pontotoc!W65+Pickens!W61+Meridian!W47+Goodman!W50</f>
        <v>23</v>
      </c>
      <c r="N10" s="12">
        <f>Pontotoc!X65+Pickens!X61+Meridian!X47+Goodman!X50</f>
        <v>24</v>
      </c>
      <c r="O10" s="12">
        <f>Pontotoc!Y65+Pickens!Y61+Meridian!Y47+Goodman!Y50</f>
        <v>20</v>
      </c>
      <c r="P10" s="12">
        <f>Pontotoc!Z65+Pickens!Z61+Meridian!Z47+Goodman!Z50</f>
        <v>22</v>
      </c>
      <c r="Q10" s="12">
        <f>Pontotoc!AA65+Pickens!AA61+Meridian!AA47+Goodman!AA50</f>
        <v>23</v>
      </c>
      <c r="R10" s="12">
        <f>Pontotoc!AB65+Pickens!AB61+Meridian!AB47+Goodman!AB50</f>
        <v>25</v>
      </c>
      <c r="S10" s="35"/>
    </row>
    <row r="11" spans="1:20">
      <c r="A11" s="34"/>
      <c r="B11" s="16" t="s">
        <v>38</v>
      </c>
      <c r="C11" s="12">
        <f>Pontotoc!M66+Pickens!M62+Meridian!M48+Goodman!M51</f>
        <v>77</v>
      </c>
      <c r="D11" s="12">
        <f>Pontotoc!N66+Pickens!N62+Meridian!N48+Goodman!N51</f>
        <v>67</v>
      </c>
      <c r="E11" s="12">
        <f>Pontotoc!O66+Pickens!O62+Meridian!O48+Goodman!O51</f>
        <v>65</v>
      </c>
      <c r="F11" s="12">
        <f>Pontotoc!P66+Pickens!P62+Meridian!P48+Goodman!P51</f>
        <v>64</v>
      </c>
      <c r="G11" s="12">
        <f>Pontotoc!Q66+Pickens!Q62+Meridian!Q48+Goodman!Q51</f>
        <v>67</v>
      </c>
      <c r="H11" s="12">
        <f>Pontotoc!R66+Pickens!R62+Meridian!R48+Goodman!R51</f>
        <v>68</v>
      </c>
      <c r="I11" s="12">
        <f>Pontotoc!S66+Pickens!S62+Meridian!S48+Goodman!S51</f>
        <v>62</v>
      </c>
      <c r="J11" s="12">
        <f>Pontotoc!T66+Pickens!T62+Meridian!T48+Goodman!T51</f>
        <v>56</v>
      </c>
      <c r="K11" s="12">
        <f>Pontotoc!U66+Pickens!U62+Meridian!U48+Goodman!U51</f>
        <v>64</v>
      </c>
      <c r="L11" s="12">
        <f>Pontotoc!V66+Pickens!V62+Meridian!V48+Goodman!V51</f>
        <v>65</v>
      </c>
      <c r="M11" s="12">
        <f>Pontotoc!W66+Pickens!W62+Meridian!W48+Goodman!W51</f>
        <v>73</v>
      </c>
      <c r="N11" s="12">
        <f>Pontotoc!X66+Pickens!X62+Meridian!X48+Goodman!X51</f>
        <v>69</v>
      </c>
      <c r="O11" s="12">
        <f>Pontotoc!Y66+Pickens!Y62+Meridian!Y48+Goodman!Y51</f>
        <v>62</v>
      </c>
      <c r="P11" s="12">
        <f>Pontotoc!Z66+Pickens!Z62+Meridian!Z48+Goodman!Z51</f>
        <v>64</v>
      </c>
      <c r="Q11" s="12">
        <f>Pontotoc!AA66+Pickens!AA62+Meridian!AA48+Goodman!AA51</f>
        <v>68</v>
      </c>
      <c r="R11" s="12">
        <f>Pontotoc!AB66+Pickens!AB62+Meridian!AB48+Goodman!AB51</f>
        <v>70</v>
      </c>
      <c r="S11" s="35"/>
    </row>
    <row r="12" spans="1:20">
      <c r="A12" s="34"/>
      <c r="B12" s="16" t="s">
        <v>39</v>
      </c>
      <c r="C12" s="12">
        <f>Pontotoc!M67+Pickens!M63+Meridian!M49+Goodman!M52</f>
        <v>37</v>
      </c>
      <c r="D12" s="12">
        <f>Pontotoc!N67+Pickens!N63+Meridian!N49+Goodman!N52</f>
        <v>32</v>
      </c>
      <c r="E12" s="12">
        <f>Pontotoc!O67+Pickens!O63+Meridian!O49+Goodman!O52</f>
        <v>36</v>
      </c>
      <c r="F12" s="12">
        <f>Pontotoc!P67+Pickens!P63+Meridian!P49+Goodman!P52</f>
        <v>33</v>
      </c>
      <c r="G12" s="12">
        <f>Pontotoc!Q67+Pickens!Q63+Meridian!Q49+Goodman!Q52</f>
        <v>37</v>
      </c>
      <c r="H12" s="12">
        <f>Pontotoc!R67+Pickens!R63+Meridian!R49+Goodman!R52</f>
        <v>33</v>
      </c>
      <c r="I12" s="12">
        <f>Pontotoc!S67+Pickens!S63+Meridian!S49+Goodman!S52</f>
        <v>39</v>
      </c>
      <c r="J12" s="12">
        <f>Pontotoc!T67+Pickens!T63+Meridian!T49+Goodman!T52</f>
        <v>36</v>
      </c>
      <c r="K12" s="12">
        <f>Pontotoc!U67+Pickens!U63+Meridian!U49+Goodman!U52</f>
        <v>34</v>
      </c>
      <c r="L12" s="12">
        <f>Pontotoc!V67+Pickens!V63+Meridian!V49+Goodman!V52</f>
        <v>36</v>
      </c>
      <c r="M12" s="12">
        <f>Pontotoc!W67+Pickens!W63+Meridian!W49+Goodman!W52</f>
        <v>35</v>
      </c>
      <c r="N12" s="12">
        <f>Pontotoc!X67+Pickens!X63+Meridian!X49+Goodman!X52</f>
        <v>37</v>
      </c>
      <c r="O12" s="12">
        <f>Pontotoc!Y67+Pickens!Y63+Meridian!Y49+Goodman!Y52</f>
        <v>30</v>
      </c>
      <c r="P12" s="12">
        <f>Pontotoc!Z67+Pickens!Z63+Meridian!Z49+Goodman!Z52</f>
        <v>34</v>
      </c>
      <c r="Q12" s="12">
        <f>Pontotoc!AA67+Pickens!AA63+Meridian!AA49+Goodman!AA52</f>
        <v>35</v>
      </c>
      <c r="R12" s="12">
        <f>Pontotoc!AB67+Pickens!AB63+Meridian!AB49+Goodman!AB52</f>
        <v>39</v>
      </c>
      <c r="S12" s="35"/>
    </row>
    <row r="13" spans="1:20">
      <c r="A13" s="34"/>
      <c r="B13" s="37"/>
      <c r="C13" s="43">
        <f>SUM(C4:C12)</f>
        <v>268</v>
      </c>
      <c r="D13" s="43">
        <f t="shared" ref="D13:R13" si="0">SUM(D4:D12)</f>
        <v>244</v>
      </c>
      <c r="E13" s="43">
        <f t="shared" si="0"/>
        <v>238</v>
      </c>
      <c r="F13" s="43">
        <f t="shared" si="0"/>
        <v>224</v>
      </c>
      <c r="G13" s="43">
        <f t="shared" si="0"/>
        <v>273</v>
      </c>
      <c r="H13" s="43">
        <f t="shared" si="0"/>
        <v>274</v>
      </c>
      <c r="I13" s="43">
        <f t="shared" si="0"/>
        <v>271</v>
      </c>
      <c r="J13" s="43">
        <f t="shared" si="0"/>
        <v>221</v>
      </c>
      <c r="K13" s="43">
        <f t="shared" si="0"/>
        <v>240</v>
      </c>
      <c r="L13" s="43">
        <f t="shared" si="0"/>
        <v>258</v>
      </c>
      <c r="M13" s="43">
        <f t="shared" si="0"/>
        <v>277</v>
      </c>
      <c r="N13" s="43">
        <f t="shared" si="0"/>
        <v>284</v>
      </c>
      <c r="O13" s="43">
        <f t="shared" si="0"/>
        <v>243</v>
      </c>
      <c r="P13" s="43">
        <f t="shared" si="0"/>
        <v>266</v>
      </c>
      <c r="Q13" s="43">
        <f t="shared" si="0"/>
        <v>266</v>
      </c>
      <c r="R13" s="43">
        <f t="shared" si="0"/>
        <v>300</v>
      </c>
      <c r="S13" s="38"/>
    </row>
    <row r="14" spans="1:20">
      <c r="A14" s="34"/>
      <c r="B14" s="16" t="s">
        <v>72</v>
      </c>
      <c r="C14" s="12">
        <f>Pontotoc!M69+Pickens!M65+Meridian!M51+Goodman!M54</f>
        <v>114</v>
      </c>
      <c r="D14" s="12">
        <f>Pontotoc!N69+Pickens!N65+Meridian!N51+Goodman!N54</f>
        <v>113</v>
      </c>
      <c r="E14" s="12">
        <f>Pontotoc!O69+Pickens!O65+Meridian!O51+Goodman!O54</f>
        <v>114</v>
      </c>
      <c r="F14" s="12">
        <f>Pontotoc!P69+Pickens!P65+Meridian!P51+Goodman!P54</f>
        <v>115</v>
      </c>
      <c r="G14" s="12">
        <f>Pontotoc!Q69+Pickens!Q65+Meridian!Q51+Goodman!Q54</f>
        <v>114</v>
      </c>
      <c r="H14" s="12">
        <f>Pontotoc!R69+Pickens!R65+Meridian!R51+Goodman!R54</f>
        <v>114</v>
      </c>
      <c r="I14" s="12">
        <f>Pontotoc!S69+Pickens!S65+Meridian!S51+Goodman!S54</f>
        <v>114</v>
      </c>
      <c r="J14" s="12">
        <f>Pontotoc!T69+Pickens!T65+Meridian!T51+Goodman!T54</f>
        <v>104</v>
      </c>
      <c r="K14" s="12">
        <f>Pontotoc!U69+Pickens!U65+Meridian!U51+Goodman!U54</f>
        <v>103</v>
      </c>
      <c r="L14" s="12">
        <f>Pontotoc!V69+Pickens!V65+Meridian!V51+Goodman!V54</f>
        <v>102</v>
      </c>
      <c r="M14" s="12">
        <f>Pontotoc!W69+Pickens!W65+Meridian!W51+Goodman!W54</f>
        <v>103</v>
      </c>
      <c r="N14" s="12">
        <f>Pontotoc!X69+Pickens!X65+Meridian!X51+Goodman!X54</f>
        <v>103</v>
      </c>
      <c r="O14" s="12">
        <f>Pontotoc!Y69+Pickens!Y65+Meridian!Y51+Goodman!Y54</f>
        <v>103</v>
      </c>
      <c r="P14" s="12">
        <f>Pontotoc!Z69+Pickens!Z65+Meridian!Z51+Goodman!Z54</f>
        <v>104</v>
      </c>
      <c r="Q14" s="12">
        <f>Pontotoc!AA69+Pickens!AA65+Meridian!AA51+Goodman!AA54</f>
        <v>104</v>
      </c>
      <c r="R14" s="12">
        <f>Pontotoc!AB69+Pickens!AB65+Meridian!AB51+Goodman!AB54</f>
        <v>104</v>
      </c>
      <c r="S14" s="36">
        <f>SUM(C14:R14)</f>
        <v>1728</v>
      </c>
      <c r="T14">
        <f>Pontotoc!AC69+Pickens!AC65+Meridian!AC51+Goodman!AC54</f>
        <v>1728</v>
      </c>
    </row>
    <row r="15" spans="1:20">
      <c r="A15" s="34"/>
      <c r="B15" s="19" t="s">
        <v>473</v>
      </c>
      <c r="C15" s="12">
        <f>Pontotoc!M70+Pickens!M66+Meridian!M52+Goodman!M55</f>
        <v>51</v>
      </c>
      <c r="D15" s="12">
        <f>Pontotoc!N70+Pickens!N66+Meridian!N52+Goodman!N55</f>
        <v>51</v>
      </c>
      <c r="E15" s="12">
        <f>Pontotoc!O70+Pickens!O66+Meridian!O52+Goodman!O55</f>
        <v>50</v>
      </c>
      <c r="F15" s="12">
        <f>Pontotoc!P70+Pickens!P66+Meridian!P52+Goodman!P55</f>
        <v>51</v>
      </c>
      <c r="G15" s="12">
        <f>Pontotoc!Q70+Pickens!Q66+Meridian!Q52+Goodman!Q55</f>
        <v>51</v>
      </c>
      <c r="H15" s="12">
        <f>Pontotoc!R70+Pickens!R66+Meridian!R52+Goodman!R55</f>
        <v>51</v>
      </c>
      <c r="I15" s="12">
        <f>Pontotoc!S70+Pickens!S66+Meridian!S52+Goodman!S55</f>
        <v>51</v>
      </c>
      <c r="J15" s="12">
        <f>Pontotoc!T70+Pickens!T66+Meridian!T52+Goodman!T55</f>
        <v>49</v>
      </c>
      <c r="K15" s="12">
        <f>Pontotoc!U70+Pickens!U66+Meridian!U52+Goodman!U55</f>
        <v>48</v>
      </c>
      <c r="L15" s="12">
        <f>Pontotoc!V70+Pickens!V66+Meridian!V52+Goodman!V55</f>
        <v>49</v>
      </c>
      <c r="M15" s="12">
        <f>Pontotoc!W70+Pickens!W66+Meridian!W52+Goodman!W55</f>
        <v>48</v>
      </c>
      <c r="N15" s="12">
        <f>Pontotoc!X70+Pickens!X66+Meridian!X52+Goodman!X55</f>
        <v>49</v>
      </c>
      <c r="O15" s="12">
        <f>Pontotoc!Y70+Pickens!Y66+Meridian!Y52+Goodman!Y55</f>
        <v>49</v>
      </c>
      <c r="P15" s="12">
        <f>Pontotoc!Z70+Pickens!Z66+Meridian!Z52+Goodman!Z55</f>
        <v>49</v>
      </c>
      <c r="Q15" s="12">
        <f>Pontotoc!AA70+Pickens!AA66+Meridian!AA52+Goodman!AA55</f>
        <v>49</v>
      </c>
      <c r="R15" s="12">
        <f>Pontotoc!AB70+Pickens!AB66+Meridian!AB52+Goodman!AB55</f>
        <v>49</v>
      </c>
      <c r="S15" s="36">
        <f>SUM(C15:R23)</f>
        <v>1728</v>
      </c>
    </row>
    <row r="16" spans="1:20">
      <c r="A16" s="34"/>
      <c r="B16" s="16" t="s">
        <v>74</v>
      </c>
      <c r="C16" s="12">
        <f>Pontotoc!M71+Pickens!M67+Meridian!M53+Goodman!M56</f>
        <v>0</v>
      </c>
      <c r="D16" s="12">
        <f>Pontotoc!N71+Pickens!N67+Meridian!N53+Goodman!N56</f>
        <v>0</v>
      </c>
      <c r="E16" s="12">
        <f>Pontotoc!O71+Pickens!O67+Meridian!O53+Goodman!O56</f>
        <v>0</v>
      </c>
      <c r="F16" s="12">
        <f>Pontotoc!P71+Pickens!P67+Meridian!P53+Goodman!P56</f>
        <v>0</v>
      </c>
      <c r="G16" s="12">
        <f>Pontotoc!Q71+Pickens!Q67+Meridian!Q53+Goodman!Q56</f>
        <v>0</v>
      </c>
      <c r="H16" s="12">
        <f>Pontotoc!R71+Pickens!R67+Meridian!R53+Goodman!R56</f>
        <v>0</v>
      </c>
      <c r="I16" s="12">
        <f>Pontotoc!S71+Pickens!S67+Meridian!S53+Goodman!S56</f>
        <v>0</v>
      </c>
      <c r="J16" s="12">
        <f>Pontotoc!T71+Pickens!T67+Meridian!T53+Goodman!T56</f>
        <v>0</v>
      </c>
      <c r="K16" s="12">
        <f>Pontotoc!U71+Pickens!U67+Meridian!U53+Goodman!U56</f>
        <v>0</v>
      </c>
      <c r="L16" s="12">
        <f>Pontotoc!V71+Pickens!V67+Meridian!V53+Goodman!V56</f>
        <v>0</v>
      </c>
      <c r="M16" s="12">
        <f>Pontotoc!W71+Pickens!W67+Meridian!W53+Goodman!W56</f>
        <v>0</v>
      </c>
      <c r="N16" s="12">
        <f>Pontotoc!X71+Pickens!X67+Meridian!X53+Goodman!X56</f>
        <v>0</v>
      </c>
      <c r="O16" s="12">
        <f>Pontotoc!Y71+Pickens!Y67+Meridian!Y53+Goodman!Y56</f>
        <v>0</v>
      </c>
      <c r="P16" s="12">
        <f>Pontotoc!Z71+Pickens!Z67+Meridian!Z53+Goodman!Z56</f>
        <v>0</v>
      </c>
      <c r="Q16" s="12">
        <f>Pontotoc!AA71+Pickens!AA67+Meridian!AA53+Goodman!AA56</f>
        <v>0</v>
      </c>
      <c r="R16" s="12">
        <f>Pontotoc!AB71+Pickens!AB67+Meridian!AB53+Goodman!AB56</f>
        <v>0</v>
      </c>
      <c r="S16" s="35"/>
    </row>
    <row r="17" spans="1:20">
      <c r="A17" s="34"/>
      <c r="B17" s="19" t="s">
        <v>75</v>
      </c>
      <c r="C17" s="12">
        <f>Pontotoc!M72+Pickens!M68+Meridian!M54+Goodman!M57</f>
        <v>3</v>
      </c>
      <c r="D17" s="12">
        <f>Pontotoc!N72+Pickens!N68+Meridian!N54+Goodman!N57</f>
        <v>3</v>
      </c>
      <c r="E17" s="12">
        <f>Pontotoc!O72+Pickens!O68+Meridian!O54+Goodman!O57</f>
        <v>3</v>
      </c>
      <c r="F17" s="12">
        <f>Pontotoc!P72+Pickens!P68+Meridian!P54+Goodman!P57</f>
        <v>3</v>
      </c>
      <c r="G17" s="12">
        <f>Pontotoc!Q72+Pickens!Q68+Meridian!Q54+Goodman!Q57</f>
        <v>3</v>
      </c>
      <c r="H17" s="12">
        <f>Pontotoc!R72+Pickens!R68+Meridian!R54+Goodman!R57</f>
        <v>3</v>
      </c>
      <c r="I17" s="12">
        <f>Pontotoc!S72+Pickens!S68+Meridian!S54+Goodman!S57</f>
        <v>3</v>
      </c>
      <c r="J17" s="12">
        <f>Pontotoc!T72+Pickens!T68+Meridian!T54+Goodman!T57</f>
        <v>3</v>
      </c>
      <c r="K17" s="12">
        <f>Pontotoc!U72+Pickens!U68+Meridian!U54+Goodman!U57</f>
        <v>3</v>
      </c>
      <c r="L17" s="12">
        <f>Pontotoc!V72+Pickens!V68+Meridian!V54+Goodman!V57</f>
        <v>3</v>
      </c>
      <c r="M17" s="12">
        <f>Pontotoc!W72+Pickens!W68+Meridian!W54+Goodman!W57</f>
        <v>3</v>
      </c>
      <c r="N17" s="12">
        <f>Pontotoc!X72+Pickens!X68+Meridian!X54+Goodman!X57</f>
        <v>3</v>
      </c>
      <c r="O17" s="12">
        <f>Pontotoc!Y72+Pickens!Y68+Meridian!Y54+Goodman!Y57</f>
        <v>3</v>
      </c>
      <c r="P17" s="12">
        <f>Pontotoc!Z72+Pickens!Z68+Meridian!Z54+Goodman!Z57</f>
        <v>3</v>
      </c>
      <c r="Q17" s="12">
        <f>Pontotoc!AA72+Pickens!AA68+Meridian!AA54+Goodman!AA57</f>
        <v>3</v>
      </c>
      <c r="R17" s="12">
        <f>Pontotoc!AB72+Pickens!AB68+Meridian!AB54+Goodman!AB57</f>
        <v>3</v>
      </c>
      <c r="S17" s="35"/>
    </row>
    <row r="18" spans="1:20">
      <c r="A18" s="34"/>
      <c r="B18" s="19" t="s">
        <v>76</v>
      </c>
      <c r="C18" s="12">
        <f>Pontotoc!M73+Pickens!M69+Meridian!M55+Goodman!M58</f>
        <v>0</v>
      </c>
      <c r="D18" s="12">
        <f>Pontotoc!N73+Pickens!N69+Meridian!N55+Goodman!N58</f>
        <v>0</v>
      </c>
      <c r="E18" s="12">
        <f>Pontotoc!O73+Pickens!O69+Meridian!O55+Goodman!O58</f>
        <v>0</v>
      </c>
      <c r="F18" s="12">
        <f>Pontotoc!P73+Pickens!P69+Meridian!P55+Goodman!P58</f>
        <v>0</v>
      </c>
      <c r="G18" s="12">
        <f>Pontotoc!Q73+Pickens!Q69+Meridian!Q55+Goodman!Q58</f>
        <v>0</v>
      </c>
      <c r="H18" s="12">
        <f>Pontotoc!R73+Pickens!R69+Meridian!R55+Goodman!R58</f>
        <v>0</v>
      </c>
      <c r="I18" s="12">
        <f>Pontotoc!S73+Pickens!S69+Meridian!S55+Goodman!S58</f>
        <v>0</v>
      </c>
      <c r="J18" s="12">
        <f>Pontotoc!T73+Pickens!T69+Meridian!T55+Goodman!T58</f>
        <v>0</v>
      </c>
      <c r="K18" s="12">
        <f>Pontotoc!U73+Pickens!U69+Meridian!U55+Goodman!U58</f>
        <v>0</v>
      </c>
      <c r="L18" s="12">
        <f>Pontotoc!V73+Pickens!V69+Meridian!V55+Goodman!V58</f>
        <v>0</v>
      </c>
      <c r="M18" s="12">
        <f>Pontotoc!W73+Pickens!W69+Meridian!W55+Goodman!W58</f>
        <v>0</v>
      </c>
      <c r="N18" s="12">
        <f>Pontotoc!X73+Pickens!X69+Meridian!X55+Goodman!X58</f>
        <v>0</v>
      </c>
      <c r="O18" s="12">
        <f>Pontotoc!Y73+Pickens!Y69+Meridian!Y55+Goodman!Y58</f>
        <v>0</v>
      </c>
      <c r="P18" s="12">
        <f>Pontotoc!Z73+Pickens!Z69+Meridian!Z55+Goodman!Z58</f>
        <v>0</v>
      </c>
      <c r="Q18" s="12">
        <f>Pontotoc!AA73+Pickens!AA69+Meridian!AA55+Goodman!AA58</f>
        <v>0</v>
      </c>
      <c r="R18" s="12">
        <f>Pontotoc!AB73+Pickens!AB69+Meridian!AB55+Goodman!AB58</f>
        <v>0</v>
      </c>
      <c r="S18" s="35"/>
    </row>
    <row r="19" spans="1:20">
      <c r="A19" s="34"/>
      <c r="B19" s="19" t="s">
        <v>77</v>
      </c>
      <c r="C19" s="12">
        <f>Pontotoc!M74+Pickens!M70+Meridian!M56+Goodman!M59</f>
        <v>0</v>
      </c>
      <c r="D19" s="12">
        <f>Pontotoc!N74+Pickens!N70+Meridian!N56+Goodman!N59</f>
        <v>0</v>
      </c>
      <c r="E19" s="12">
        <f>Pontotoc!O74+Pickens!O70+Meridian!O56+Goodman!O59</f>
        <v>0</v>
      </c>
      <c r="F19" s="12">
        <f>Pontotoc!P74+Pickens!P70+Meridian!P56+Goodman!P59</f>
        <v>0</v>
      </c>
      <c r="G19" s="12">
        <f>Pontotoc!Q74+Pickens!Q70+Meridian!Q56+Goodman!Q59</f>
        <v>0</v>
      </c>
      <c r="H19" s="12">
        <f>Pontotoc!R74+Pickens!R70+Meridian!R56+Goodman!R59</f>
        <v>0</v>
      </c>
      <c r="I19" s="12">
        <f>Pontotoc!S74+Pickens!S70+Meridian!S56+Goodman!S59</f>
        <v>0</v>
      </c>
      <c r="J19" s="12">
        <f>Pontotoc!T74+Pickens!T70+Meridian!T56+Goodman!T59</f>
        <v>0</v>
      </c>
      <c r="K19" s="12">
        <f>Pontotoc!U74+Pickens!U70+Meridian!U56+Goodman!U59</f>
        <v>0</v>
      </c>
      <c r="L19" s="12">
        <f>Pontotoc!V74+Pickens!V70+Meridian!V56+Goodman!V59</f>
        <v>0</v>
      </c>
      <c r="M19" s="12">
        <f>Pontotoc!W74+Pickens!W70+Meridian!W56+Goodman!W59</f>
        <v>0</v>
      </c>
      <c r="N19" s="12">
        <f>Pontotoc!X74+Pickens!X70+Meridian!X56+Goodman!X59</f>
        <v>0</v>
      </c>
      <c r="O19" s="12">
        <f>Pontotoc!Y74+Pickens!Y70+Meridian!Y56+Goodman!Y59</f>
        <v>0</v>
      </c>
      <c r="P19" s="12">
        <f>Pontotoc!Z74+Pickens!Z70+Meridian!Z56+Goodman!Z59</f>
        <v>0</v>
      </c>
      <c r="Q19" s="12">
        <f>Pontotoc!AA74+Pickens!AA70+Meridian!AA56+Goodman!AA59</f>
        <v>0</v>
      </c>
      <c r="R19" s="12">
        <f>Pontotoc!AB74+Pickens!AB70+Meridian!AB56+Goodman!AB59</f>
        <v>0</v>
      </c>
      <c r="S19" s="35"/>
    </row>
    <row r="20" spans="1:20">
      <c r="A20" s="34"/>
      <c r="B20" s="16" t="s">
        <v>78</v>
      </c>
      <c r="C20" s="12">
        <f>Pontotoc!M64+Pickens!M71+Meridian!M57+Goodman!M60</f>
        <v>2</v>
      </c>
      <c r="D20" s="12">
        <f>Pontotoc!N64+Pickens!N71+Meridian!N57+Goodman!N60</f>
        <v>2</v>
      </c>
      <c r="E20" s="12">
        <f>Pontotoc!O64+Pickens!O71+Meridian!O57+Goodman!O60</f>
        <v>2</v>
      </c>
      <c r="F20" s="12">
        <f>Pontotoc!P64+Pickens!P71+Meridian!P57+Goodman!P60</f>
        <v>2</v>
      </c>
      <c r="G20" s="12">
        <f>Pontotoc!Q64+Pickens!Q71+Meridian!Q57+Goodman!Q60</f>
        <v>2</v>
      </c>
      <c r="H20" s="12">
        <f>Pontotoc!R64+Pickens!R71+Meridian!R57+Goodman!R60</f>
        <v>2</v>
      </c>
      <c r="I20" s="12">
        <f>Pontotoc!S64+Pickens!S71+Meridian!S57+Goodman!S60</f>
        <v>2</v>
      </c>
      <c r="J20" s="12">
        <f>Pontotoc!T64+Pickens!T71+Meridian!T57+Goodman!T60</f>
        <v>1</v>
      </c>
      <c r="K20" s="12">
        <f>Pontotoc!U64+Pickens!U71+Meridian!U57+Goodman!U60</f>
        <v>1</v>
      </c>
      <c r="L20" s="12">
        <f>Pontotoc!V64+Pickens!V71+Meridian!V57+Goodman!V60</f>
        <v>1</v>
      </c>
      <c r="M20" s="12">
        <f>Pontotoc!W64+Pickens!W71+Meridian!W57+Goodman!W60</f>
        <v>1</v>
      </c>
      <c r="N20" s="12">
        <f>Pontotoc!X64+Pickens!X71+Meridian!X57+Goodman!X60</f>
        <v>0</v>
      </c>
      <c r="O20" s="12">
        <f>Pontotoc!Y64+Pickens!Y71+Meridian!Y57+Goodman!Y60</f>
        <v>1</v>
      </c>
      <c r="P20" s="12">
        <f>Pontotoc!Z64+Pickens!Z71+Meridian!Z57+Goodman!Z60</f>
        <v>1</v>
      </c>
      <c r="Q20" s="12">
        <f>Pontotoc!AA64+Pickens!AA71+Meridian!AA57+Goodman!AA60</f>
        <v>1</v>
      </c>
      <c r="R20" s="12">
        <f>Pontotoc!AB64+Pickens!AB71+Meridian!AB57+Goodman!AB60</f>
        <v>1</v>
      </c>
      <c r="S20" s="35"/>
    </row>
    <row r="21" spans="1:20">
      <c r="A21" s="34"/>
      <c r="B21" s="16" t="s">
        <v>477</v>
      </c>
      <c r="C21" s="12">
        <f>Pontotoc!M76+Pickens!M72+Meridian!M58+Goodman!M61</f>
        <v>7</v>
      </c>
      <c r="D21" s="12">
        <f>Pontotoc!N76+Pickens!N72+Meridian!N58+Goodman!N61</f>
        <v>8</v>
      </c>
      <c r="E21" s="12">
        <f>Pontotoc!O76+Pickens!O72+Meridian!O58+Goodman!O61</f>
        <v>8</v>
      </c>
      <c r="F21" s="12">
        <f>Pontotoc!P76+Pickens!P72+Meridian!P58+Goodman!P61</f>
        <v>8</v>
      </c>
      <c r="G21" s="12">
        <f>Pontotoc!Q76+Pickens!Q72+Meridian!Q58+Goodman!Q61</f>
        <v>7</v>
      </c>
      <c r="H21" s="12">
        <f>Pontotoc!R76+Pickens!R72+Meridian!R58+Goodman!R61</f>
        <v>8</v>
      </c>
      <c r="I21" s="12">
        <f>Pontotoc!S76+Pickens!S72+Meridian!S58+Goodman!S61</f>
        <v>8</v>
      </c>
      <c r="J21" s="12">
        <f>Pontotoc!T76+Pickens!T72+Meridian!T58+Goodman!T61</f>
        <v>8</v>
      </c>
      <c r="K21" s="12">
        <f>Pontotoc!U76+Pickens!U72+Meridian!U58+Goodman!U61</f>
        <v>8</v>
      </c>
      <c r="L21" s="12">
        <f>Pontotoc!V76+Pickens!V72+Meridian!V58+Goodman!V61</f>
        <v>7</v>
      </c>
      <c r="M21" s="12">
        <f>Pontotoc!W76+Pickens!W72+Meridian!W58+Goodman!W61</f>
        <v>8</v>
      </c>
      <c r="N21" s="12">
        <f>Pontotoc!X76+Pickens!X72+Meridian!X58+Goodman!X61</f>
        <v>8</v>
      </c>
      <c r="O21" s="12">
        <f>Pontotoc!Y76+Pickens!Y72+Meridian!Y58+Goodman!Y61</f>
        <v>7</v>
      </c>
      <c r="P21" s="12">
        <f>Pontotoc!Z76+Pickens!Z72+Meridian!Z58+Goodman!Z61</f>
        <v>8</v>
      </c>
      <c r="Q21" s="12">
        <f>Pontotoc!AA76+Pickens!AA72+Meridian!AA58+Goodman!AA61</f>
        <v>8</v>
      </c>
      <c r="R21" s="12">
        <f>Pontotoc!AB76+Pickens!AB72+Meridian!AB58+Goodman!AB61</f>
        <v>8</v>
      </c>
      <c r="S21" s="35"/>
    </row>
    <row r="22" spans="1:20">
      <c r="A22" s="34"/>
      <c r="B22" s="16" t="s">
        <v>80</v>
      </c>
      <c r="C22" s="12">
        <f>Pontotoc!M77+Pickens!M73+Meridian!M59+Goodman!M62</f>
        <v>33</v>
      </c>
      <c r="D22" s="12">
        <f>Pontotoc!N77+Pickens!N73+Meridian!N59+Goodman!N62</f>
        <v>32</v>
      </c>
      <c r="E22" s="12">
        <f>Pontotoc!O77+Pickens!O73+Meridian!O59+Goodman!O62</f>
        <v>33</v>
      </c>
      <c r="F22" s="12">
        <f>Pontotoc!P77+Pickens!P73+Meridian!P59+Goodman!P62</f>
        <v>33</v>
      </c>
      <c r="G22" s="12">
        <f>Pontotoc!Q77+Pickens!Q73+Meridian!Q59+Goodman!Q62</f>
        <v>33</v>
      </c>
      <c r="H22" s="12">
        <f>Pontotoc!R77+Pickens!R73+Meridian!R59+Goodman!R62</f>
        <v>33</v>
      </c>
      <c r="I22" s="12">
        <f>Pontotoc!S77+Pickens!S73+Meridian!S59+Goodman!S62</f>
        <v>33</v>
      </c>
      <c r="J22" s="12">
        <f>Pontotoc!T77+Pickens!T73+Meridian!T59+Goodman!T62</f>
        <v>27</v>
      </c>
      <c r="K22" s="12">
        <f>Pontotoc!U77+Pickens!U73+Meridian!U59+Goodman!U62</f>
        <v>27</v>
      </c>
      <c r="L22" s="12">
        <f>Pontotoc!V77+Pickens!V73+Meridian!V59+Goodman!V62</f>
        <v>26</v>
      </c>
      <c r="M22" s="12">
        <f>Pontotoc!W77+Pickens!W73+Meridian!W59+Goodman!W62</f>
        <v>27</v>
      </c>
      <c r="N22" s="12">
        <f>Pontotoc!X77+Pickens!X73+Meridian!X59+Goodman!X62</f>
        <v>27</v>
      </c>
      <c r="O22" s="12">
        <f>Pontotoc!Y77+Pickens!Y73+Meridian!Y59+Goodman!Y62</f>
        <v>27</v>
      </c>
      <c r="P22" s="12">
        <f>Pontotoc!Z77+Pickens!Z73+Meridian!Z59+Goodman!Z62</f>
        <v>27</v>
      </c>
      <c r="Q22" s="12">
        <f>Pontotoc!AA77+Pickens!AA73+Meridian!AA59+Goodman!AA62</f>
        <v>27</v>
      </c>
      <c r="R22" s="12">
        <f>Pontotoc!AB77+Pickens!AB73+Meridian!AB59+Goodman!AB62</f>
        <v>27</v>
      </c>
      <c r="S22" s="35"/>
    </row>
    <row r="23" spans="1:20">
      <c r="A23" s="34"/>
      <c r="B23" s="16" t="s">
        <v>478</v>
      </c>
      <c r="C23" s="12">
        <f>Pontotoc!M78+Pickens!M74+Meridian!M60+Goodman!M63</f>
        <v>18</v>
      </c>
      <c r="D23" s="12">
        <f>Pontotoc!N78+Pickens!N74+Meridian!N60+Goodman!N63</f>
        <v>17</v>
      </c>
      <c r="E23" s="12">
        <f>Pontotoc!O78+Pickens!O74+Meridian!O60+Goodman!O63</f>
        <v>18</v>
      </c>
      <c r="F23" s="12">
        <f>Pontotoc!P78+Pickens!P74+Meridian!P60+Goodman!P63</f>
        <v>18</v>
      </c>
      <c r="G23" s="12">
        <f>Pontotoc!Q78+Pickens!Q74+Meridian!Q60+Goodman!Q63</f>
        <v>18</v>
      </c>
      <c r="H23" s="12">
        <f>Pontotoc!R78+Pickens!R74+Meridian!R60+Goodman!R63</f>
        <v>17</v>
      </c>
      <c r="I23" s="12">
        <f>Pontotoc!S78+Pickens!S74+Meridian!S60+Goodman!S63</f>
        <v>17</v>
      </c>
      <c r="J23" s="12">
        <f>Pontotoc!T78+Pickens!T74+Meridian!T60+Goodman!T63</f>
        <v>16</v>
      </c>
      <c r="K23" s="12">
        <f>Pontotoc!U78+Pickens!U74+Meridian!U60+Goodman!U63</f>
        <v>16</v>
      </c>
      <c r="L23" s="12">
        <f>Pontotoc!V78+Pickens!V74+Meridian!V60+Goodman!V63</f>
        <v>16</v>
      </c>
      <c r="M23" s="12">
        <f>Pontotoc!W78+Pickens!W74+Meridian!W60+Goodman!W63</f>
        <v>16</v>
      </c>
      <c r="N23" s="12">
        <f>Pontotoc!X78+Pickens!X74+Meridian!X60+Goodman!X63</f>
        <v>16</v>
      </c>
      <c r="O23" s="12">
        <f>Pontotoc!Y78+Pickens!Y74+Meridian!Y60+Goodman!Y63</f>
        <v>16</v>
      </c>
      <c r="P23" s="12">
        <f>Pontotoc!Z78+Pickens!Z74+Meridian!Z60+Goodman!Z63</f>
        <v>16</v>
      </c>
      <c r="Q23" s="12">
        <f>Pontotoc!AA78+Pickens!AA74+Meridian!AA60+Goodman!AA63</f>
        <v>16</v>
      </c>
      <c r="R23" s="12">
        <f>Pontotoc!AB78+Pickens!AB74+Meridian!AB60+Goodman!AB63</f>
        <v>16</v>
      </c>
      <c r="S23" s="35"/>
    </row>
    <row r="24" spans="1:20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</row>
    <row r="25" spans="1:20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</row>
    <row r="26" spans="1:20" ht="86.4">
      <c r="A26" s="33" t="s">
        <v>479</v>
      </c>
      <c r="B26" s="34"/>
      <c r="C26" s="3" t="s">
        <v>0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</v>
      </c>
      <c r="I26" s="3" t="s">
        <v>2</v>
      </c>
      <c r="J26" s="3" t="s">
        <v>3</v>
      </c>
      <c r="K26" s="3" t="s">
        <v>4</v>
      </c>
      <c r="L26" s="3" t="s">
        <v>17</v>
      </c>
      <c r="M26" s="3" t="s">
        <v>18</v>
      </c>
      <c r="N26" s="3" t="s">
        <v>19</v>
      </c>
      <c r="O26" s="3" t="s">
        <v>20</v>
      </c>
      <c r="P26" s="3" t="s">
        <v>21</v>
      </c>
      <c r="Q26" s="3" t="s">
        <v>22</v>
      </c>
      <c r="R26" s="3" t="s">
        <v>23</v>
      </c>
      <c r="S26" s="35"/>
    </row>
    <row r="27" spans="1:20">
      <c r="A27" s="34"/>
      <c r="B27" s="16" t="s">
        <v>37</v>
      </c>
      <c r="C27" s="44">
        <f>Pontotoc!N145+Pickens!N140+Meridian!N111+Goodman!N130</f>
        <v>349</v>
      </c>
      <c r="D27" s="44">
        <f>Pontotoc!O145+Pickens!O140+Meridian!O111+Goodman!O130</f>
        <v>347</v>
      </c>
      <c r="E27" s="44">
        <f>Pontotoc!P145+Pickens!P140+Meridian!P111+Goodman!P130</f>
        <v>332</v>
      </c>
      <c r="F27" s="44">
        <f>Pontotoc!Q145+Pickens!Q140+Meridian!Q111+Goodman!Q130</f>
        <v>331</v>
      </c>
      <c r="G27" s="44">
        <f>Pontotoc!R145+Pickens!R140+Meridian!R111+Goodman!R130</f>
        <v>366</v>
      </c>
      <c r="H27" s="44">
        <f>Pontotoc!S145+Pickens!S140+Meridian!S111+Goodman!S130</f>
        <v>364</v>
      </c>
      <c r="I27" s="44">
        <f>Pontotoc!T145+Pickens!T140+Meridian!T111+Goodman!T130</f>
        <v>371</v>
      </c>
      <c r="J27" s="44">
        <f>Pontotoc!U145+Pickens!U140+Meridian!U111+Goodman!U130</f>
        <v>359</v>
      </c>
      <c r="K27" s="44">
        <f>Pontotoc!V145+Pickens!V140+Meridian!V111+Goodman!V130</f>
        <v>348</v>
      </c>
      <c r="L27" s="44">
        <f>Pontotoc!W145+Pickens!W140+Meridian!W111+Goodman!W130</f>
        <v>368</v>
      </c>
      <c r="M27" s="44">
        <f>Pontotoc!X145+Pickens!X140+Meridian!X111+Goodman!X130</f>
        <v>361</v>
      </c>
      <c r="N27" s="44">
        <f>Pontotoc!Y145+Pickens!Y140+Meridian!Y111+Goodman!Y130</f>
        <v>378</v>
      </c>
      <c r="O27" s="44">
        <f>Pontotoc!Z145+Pickens!Z140+Meridian!Z111+Goodman!Z130</f>
        <v>329</v>
      </c>
      <c r="P27" s="44">
        <f>Pontotoc!AA145+Pickens!AA140+Meridian!AA111+Goodman!AA130</f>
        <v>352</v>
      </c>
      <c r="Q27" s="44">
        <f>Pontotoc!AB145+Pickens!AB140+Meridian!AB111+Goodman!AB130</f>
        <v>348</v>
      </c>
      <c r="R27" s="44">
        <f>Pontotoc!AC145+Pickens!AC140+Meridian!AC111+Goodman!AC130</f>
        <v>355</v>
      </c>
      <c r="S27" s="35">
        <f>SUM(C27:R27)</f>
        <v>5658</v>
      </c>
      <c r="T27">
        <f>Pontotoc!AF145+Pickens!AF140+Meridian!AF111+Goodman!AF130</f>
        <v>5658</v>
      </c>
    </row>
    <row r="28" spans="1:20">
      <c r="A28" s="34"/>
      <c r="B28" s="19" t="s">
        <v>472</v>
      </c>
      <c r="C28" s="12">
        <f>Pontotoc!N146+Pickens!N141+Meridian!N112+Goodman!N131</f>
        <v>150</v>
      </c>
      <c r="D28" s="12">
        <f>Pontotoc!O146+Pickens!O141+Meridian!O112+Goodman!O131</f>
        <v>148</v>
      </c>
      <c r="E28" s="12">
        <f>Pontotoc!P146+Pickens!P141+Meridian!P112+Goodman!P131</f>
        <v>139</v>
      </c>
      <c r="F28" s="12">
        <f>Pontotoc!Q146+Pickens!Q141+Meridian!Q112+Goodman!Q131</f>
        <v>139</v>
      </c>
      <c r="G28" s="12">
        <f>Pontotoc!R146+Pickens!R141+Meridian!R112+Goodman!R131</f>
        <v>161</v>
      </c>
      <c r="H28" s="12">
        <f>Pontotoc!S146+Pickens!S141+Meridian!S112+Goodman!S131</f>
        <v>164</v>
      </c>
      <c r="I28" s="12">
        <f>Pontotoc!T146+Pickens!T141+Meridian!T112+Goodman!T131</f>
        <v>165</v>
      </c>
      <c r="J28" s="12">
        <f>Pontotoc!U146+Pickens!U141+Meridian!U112+Goodman!U131</f>
        <v>155</v>
      </c>
      <c r="K28" s="12">
        <f>Pontotoc!V146+Pickens!V141+Meridian!V112+Goodman!V131</f>
        <v>148</v>
      </c>
      <c r="L28" s="12">
        <f>Pontotoc!W146+Pickens!W141+Meridian!W112+Goodman!W131</f>
        <v>166</v>
      </c>
      <c r="M28" s="12">
        <f>Pontotoc!X146+Pickens!X141+Meridian!X112+Goodman!X131</f>
        <v>158</v>
      </c>
      <c r="N28" s="12">
        <f>Pontotoc!Y146+Pickens!Y141+Meridian!Y112+Goodman!Y131</f>
        <v>165</v>
      </c>
      <c r="O28" s="12">
        <f>Pontotoc!Z146+Pickens!Z141+Meridian!Z112+Goodman!Z131</f>
        <v>138</v>
      </c>
      <c r="P28" s="12">
        <f>Pontotoc!AA146+Pickens!AA141+Meridian!AA112+Goodman!AA131</f>
        <v>157</v>
      </c>
      <c r="Q28" s="12">
        <f>Pontotoc!AB146+Pickens!AB141+Meridian!AB112+Goodman!AB131</f>
        <v>153</v>
      </c>
      <c r="R28" s="12">
        <f>Pontotoc!AC146+Pickens!AC141+Meridian!AC112+Goodman!AC131</f>
        <v>151</v>
      </c>
      <c r="S28" s="35">
        <f>SUM(C28:R36)</f>
        <v>5658</v>
      </c>
    </row>
    <row r="29" spans="1:20">
      <c r="A29" s="34"/>
      <c r="B29" s="16" t="s">
        <v>63</v>
      </c>
      <c r="C29" s="12">
        <f>Pontotoc!N147+Pickens!N142+Meridian!N113+Goodman!N132</f>
        <v>0</v>
      </c>
      <c r="D29" s="12">
        <f>Pontotoc!O147+Pickens!O142+Meridian!O113+Goodman!O132</f>
        <v>0</v>
      </c>
      <c r="E29" s="12">
        <f>Pontotoc!P147+Pickens!P142+Meridian!P113+Goodman!P132</f>
        <v>0</v>
      </c>
      <c r="F29" s="12">
        <f>Pontotoc!Q147+Pickens!Q142+Meridian!Q113+Goodman!Q132</f>
        <v>0</v>
      </c>
      <c r="G29" s="12">
        <f>Pontotoc!R147+Pickens!R142+Meridian!R113+Goodman!R132</f>
        <v>0</v>
      </c>
      <c r="H29" s="12">
        <f>Pontotoc!S147+Pickens!S142+Meridian!S113+Goodman!S132</f>
        <v>0</v>
      </c>
      <c r="I29" s="12">
        <f>Pontotoc!T147+Pickens!T142+Meridian!T113+Goodman!T132</f>
        <v>0</v>
      </c>
      <c r="J29" s="12">
        <f>Pontotoc!U147+Pickens!U142+Meridian!U113+Goodman!U132</f>
        <v>0</v>
      </c>
      <c r="K29" s="12">
        <f>Pontotoc!V147+Pickens!V142+Meridian!V113+Goodman!V132</f>
        <v>0</v>
      </c>
      <c r="L29" s="12">
        <f>Pontotoc!W147+Pickens!W142+Meridian!W113+Goodman!W132</f>
        <v>0</v>
      </c>
      <c r="M29" s="12">
        <f>Pontotoc!X147+Pickens!X142+Meridian!X113+Goodman!X132</f>
        <v>0</v>
      </c>
      <c r="N29" s="12">
        <f>Pontotoc!Y147+Pickens!Y142+Meridian!Y113+Goodman!Y132</f>
        <v>0</v>
      </c>
      <c r="O29" s="12">
        <f>Pontotoc!Z147+Pickens!Z142+Meridian!Z113+Goodman!Z132</f>
        <v>0</v>
      </c>
      <c r="P29" s="12">
        <f>Pontotoc!AA147+Pickens!AA142+Meridian!AA113+Goodman!AA132</f>
        <v>0</v>
      </c>
      <c r="Q29" s="12">
        <f>Pontotoc!AB147+Pickens!AB142+Meridian!AB113+Goodman!AB132</f>
        <v>0</v>
      </c>
      <c r="R29" s="12">
        <f>Pontotoc!AC147+Pickens!AC142+Meridian!AC113+Goodman!AC132</f>
        <v>0</v>
      </c>
      <c r="S29" s="35"/>
    </row>
    <row r="30" spans="1:20">
      <c r="A30" s="34"/>
      <c r="B30" s="19" t="s">
        <v>64</v>
      </c>
      <c r="C30" s="12">
        <f>Pontotoc!N148+Pickens!N143+Meridian!N114+Goodman!N133</f>
        <v>8</v>
      </c>
      <c r="D30" s="12">
        <f>Pontotoc!O148+Pickens!O143+Meridian!O114+Goodman!O133</f>
        <v>9</v>
      </c>
      <c r="E30" s="12">
        <f>Pontotoc!P148+Pickens!P143+Meridian!P114+Goodman!P133</f>
        <v>9</v>
      </c>
      <c r="F30" s="12">
        <f>Pontotoc!Q148+Pickens!Q143+Meridian!Q114+Goodman!Q133</f>
        <v>8</v>
      </c>
      <c r="G30" s="12">
        <f>Pontotoc!R148+Pickens!R143+Meridian!R114+Goodman!R133</f>
        <v>9</v>
      </c>
      <c r="H30" s="12">
        <f>Pontotoc!S148+Pickens!S143+Meridian!S114+Goodman!S133</f>
        <v>8</v>
      </c>
      <c r="I30" s="12">
        <f>Pontotoc!T148+Pickens!T143+Meridian!T114+Goodman!T133</f>
        <v>8</v>
      </c>
      <c r="J30" s="12">
        <f>Pontotoc!U148+Pickens!U143+Meridian!U114+Goodman!U133</f>
        <v>8</v>
      </c>
      <c r="K30" s="12">
        <f>Pontotoc!V148+Pickens!V143+Meridian!V114+Goodman!V133</f>
        <v>9</v>
      </c>
      <c r="L30" s="12">
        <f>Pontotoc!W148+Pickens!W143+Meridian!W114+Goodman!W133</f>
        <v>9</v>
      </c>
      <c r="M30" s="12">
        <f>Pontotoc!X148+Pickens!X143+Meridian!X114+Goodman!X133</f>
        <v>9</v>
      </c>
      <c r="N30" s="12">
        <f>Pontotoc!Y148+Pickens!Y143+Meridian!Y114+Goodman!Y133</f>
        <v>9</v>
      </c>
      <c r="O30" s="12">
        <f>Pontotoc!Z148+Pickens!Z143+Meridian!Z114+Goodman!Z133</f>
        <v>6</v>
      </c>
      <c r="P30" s="12">
        <f>Pontotoc!AA148+Pickens!AA143+Meridian!AA114+Goodman!AA133</f>
        <v>6</v>
      </c>
      <c r="Q30" s="12">
        <f>Pontotoc!AB148+Pickens!AB143+Meridian!AB114+Goodman!AB133</f>
        <v>6</v>
      </c>
      <c r="R30" s="12">
        <f>Pontotoc!AC148+Pickens!AC143+Meridian!AC114+Goodman!AC133</f>
        <v>6</v>
      </c>
      <c r="S30" s="35"/>
    </row>
    <row r="31" spans="1:20">
      <c r="A31" s="34"/>
      <c r="B31" s="19" t="s">
        <v>40</v>
      </c>
      <c r="C31" s="12">
        <f>Pontotoc!N149+Pickens!N144+Meridian!N115+Goodman!N134</f>
        <v>0</v>
      </c>
      <c r="D31" s="12">
        <f>Pontotoc!O149+Pickens!O144+Meridian!O115+Goodman!O134</f>
        <v>0</v>
      </c>
      <c r="E31" s="12">
        <f>Pontotoc!P149+Pickens!P144+Meridian!P115+Goodman!P134</f>
        <v>0</v>
      </c>
      <c r="F31" s="12">
        <f>Pontotoc!Q149+Pickens!Q144+Meridian!Q115+Goodman!Q134</f>
        <v>0</v>
      </c>
      <c r="G31" s="12">
        <f>Pontotoc!R149+Pickens!R144+Meridian!R115+Goodman!R134</f>
        <v>0</v>
      </c>
      <c r="H31" s="12">
        <f>Pontotoc!S149+Pickens!S144+Meridian!S115+Goodman!S134</f>
        <v>0</v>
      </c>
      <c r="I31" s="12">
        <f>Pontotoc!T149+Pickens!T144+Meridian!T115+Goodman!T134</f>
        <v>0</v>
      </c>
      <c r="J31" s="12">
        <f>Pontotoc!U149+Pickens!U144+Meridian!U115+Goodman!U134</f>
        <v>0</v>
      </c>
      <c r="K31" s="12">
        <f>Pontotoc!V149+Pickens!V144+Meridian!V115+Goodman!V134</f>
        <v>0</v>
      </c>
      <c r="L31" s="12">
        <f>Pontotoc!W149+Pickens!W144+Meridian!W115+Goodman!W134</f>
        <v>0</v>
      </c>
      <c r="M31" s="12">
        <f>Pontotoc!X149+Pickens!X144+Meridian!X115+Goodman!X134</f>
        <v>0</v>
      </c>
      <c r="N31" s="12">
        <f>Pontotoc!Y149+Pickens!Y144+Meridian!Y115+Goodman!Y134</f>
        <v>0</v>
      </c>
      <c r="O31" s="12">
        <f>Pontotoc!Z149+Pickens!Z144+Meridian!Z115+Goodman!Z134</f>
        <v>0</v>
      </c>
      <c r="P31" s="12">
        <f>Pontotoc!AA149+Pickens!AA144+Meridian!AA115+Goodman!AA134</f>
        <v>0</v>
      </c>
      <c r="Q31" s="12">
        <f>Pontotoc!AB149+Pickens!AB144+Meridian!AB115+Goodman!AB134</f>
        <v>0</v>
      </c>
      <c r="R31" s="12">
        <f>Pontotoc!AC149+Pickens!AC144+Meridian!AC115+Goodman!AC134</f>
        <v>0</v>
      </c>
      <c r="S31" s="35"/>
    </row>
    <row r="32" spans="1:20">
      <c r="A32" s="34"/>
      <c r="B32" s="19" t="s">
        <v>65</v>
      </c>
      <c r="C32" s="12">
        <f>Pontotoc!N150+Pickens!N145+Meridian!N116+Goodman!N135</f>
        <v>0</v>
      </c>
      <c r="D32" s="12">
        <f>Pontotoc!O150+Pickens!O145+Meridian!O116+Goodman!O135</f>
        <v>0</v>
      </c>
      <c r="E32" s="12">
        <f>Pontotoc!P150+Pickens!P145+Meridian!P116+Goodman!P135</f>
        <v>0</v>
      </c>
      <c r="F32" s="12">
        <f>Pontotoc!Q150+Pickens!Q145+Meridian!Q116+Goodman!Q135</f>
        <v>0</v>
      </c>
      <c r="G32" s="12">
        <f>Pontotoc!R150+Pickens!R145+Meridian!R116+Goodman!R135</f>
        <v>0</v>
      </c>
      <c r="H32" s="12">
        <f>Pontotoc!S150+Pickens!S145+Meridian!S116+Goodman!S135</f>
        <v>0</v>
      </c>
      <c r="I32" s="12">
        <f>Pontotoc!T150+Pickens!T145+Meridian!T116+Goodman!T135</f>
        <v>0</v>
      </c>
      <c r="J32" s="12">
        <f>Pontotoc!U150+Pickens!U145+Meridian!U116+Goodman!U135</f>
        <v>0</v>
      </c>
      <c r="K32" s="12">
        <f>Pontotoc!V150+Pickens!V145+Meridian!V116+Goodman!V135</f>
        <v>0</v>
      </c>
      <c r="L32" s="12">
        <f>Pontotoc!W150+Pickens!W145+Meridian!W116+Goodman!W135</f>
        <v>0</v>
      </c>
      <c r="M32" s="12">
        <f>Pontotoc!X150+Pickens!X145+Meridian!X116+Goodman!X135</f>
        <v>0</v>
      </c>
      <c r="N32" s="12">
        <f>Pontotoc!Y150+Pickens!Y145+Meridian!Y116+Goodman!Y135</f>
        <v>0</v>
      </c>
      <c r="O32" s="12">
        <f>Pontotoc!Z150+Pickens!Z145+Meridian!Z116+Goodman!Z135</f>
        <v>0</v>
      </c>
      <c r="P32" s="12">
        <f>Pontotoc!AA150+Pickens!AA145+Meridian!AA116+Goodman!AA135</f>
        <v>0</v>
      </c>
      <c r="Q32" s="12">
        <f>Pontotoc!AB150+Pickens!AB145+Meridian!AB116+Goodman!AB135</f>
        <v>0</v>
      </c>
      <c r="R32" s="12">
        <f>Pontotoc!AC150+Pickens!AC145+Meridian!AC116+Goodman!AC135</f>
        <v>0</v>
      </c>
      <c r="S32" s="35"/>
    </row>
    <row r="33" spans="1:20">
      <c r="A33" s="34"/>
      <c r="B33" s="16" t="s">
        <v>66</v>
      </c>
      <c r="C33" s="12">
        <f>Pontotoc!N151+Pickens!N146+Meridian!N117+Goodman!N136</f>
        <v>3</v>
      </c>
      <c r="D33" s="12">
        <f>Pontotoc!O151+Pickens!O146+Meridian!O117+Goodman!O136</f>
        <v>3</v>
      </c>
      <c r="E33" s="12">
        <f>Pontotoc!P151+Pickens!P146+Meridian!P117+Goodman!P136</f>
        <v>3</v>
      </c>
      <c r="F33" s="12">
        <f>Pontotoc!Q151+Pickens!Q146+Meridian!Q117+Goodman!Q136</f>
        <v>4</v>
      </c>
      <c r="G33" s="12">
        <f>Pontotoc!R151+Pickens!R146+Meridian!R117+Goodman!R136</f>
        <v>4</v>
      </c>
      <c r="H33" s="12">
        <f>Pontotoc!S151+Pickens!S146+Meridian!S117+Goodman!S136</f>
        <v>4</v>
      </c>
      <c r="I33" s="12">
        <f>Pontotoc!T151+Pickens!T146+Meridian!T117+Goodman!T136</f>
        <v>4</v>
      </c>
      <c r="J33" s="12">
        <f>Pontotoc!U151+Pickens!U146+Meridian!U117+Goodman!U136</f>
        <v>4</v>
      </c>
      <c r="K33" s="12">
        <f>Pontotoc!V151+Pickens!V146+Meridian!V117+Goodman!V136</f>
        <v>3</v>
      </c>
      <c r="L33" s="12">
        <f>Pontotoc!W151+Pickens!W146+Meridian!W117+Goodman!W136</f>
        <v>3</v>
      </c>
      <c r="M33" s="12">
        <f>Pontotoc!X151+Pickens!X146+Meridian!X117+Goodman!X136</f>
        <v>4</v>
      </c>
      <c r="N33" s="12">
        <f>Pontotoc!Y151+Pickens!Y146+Meridian!Y117+Goodman!Y136</f>
        <v>4</v>
      </c>
      <c r="O33" s="12">
        <f>Pontotoc!Z151+Pickens!Z146+Meridian!Z117+Goodman!Z136</f>
        <v>3</v>
      </c>
      <c r="P33" s="12">
        <f>Pontotoc!AA151+Pickens!AA146+Meridian!AA117+Goodman!AA136</f>
        <v>3</v>
      </c>
      <c r="Q33" s="12">
        <f>Pontotoc!AB151+Pickens!AB146+Meridian!AB117+Goodman!AB136</f>
        <v>4</v>
      </c>
      <c r="R33" s="12">
        <f>Pontotoc!AC151+Pickens!AC146+Meridian!AC117+Goodman!AC136</f>
        <v>4</v>
      </c>
      <c r="S33" s="35"/>
    </row>
    <row r="34" spans="1:20">
      <c r="A34" s="34"/>
      <c r="B34" s="16" t="s">
        <v>476</v>
      </c>
      <c r="C34" s="12">
        <f>Pontotoc!N152+Pickens!N147+Meridian!N118+Goodman!N137</f>
        <v>18</v>
      </c>
      <c r="D34" s="12">
        <f>Pontotoc!O152+Pickens!O147+Meridian!O118+Goodman!O137</f>
        <v>19</v>
      </c>
      <c r="E34" s="12">
        <f>Pontotoc!P152+Pickens!P147+Meridian!P118+Goodman!P137</f>
        <v>19</v>
      </c>
      <c r="F34" s="12">
        <f>Pontotoc!Q152+Pickens!Q147+Meridian!Q118+Goodman!Q137</f>
        <v>18</v>
      </c>
      <c r="G34" s="12">
        <f>Pontotoc!R152+Pickens!R147+Meridian!R118+Goodman!R137</f>
        <v>18</v>
      </c>
      <c r="H34" s="12">
        <f>Pontotoc!S152+Pickens!S147+Meridian!S118+Goodman!S137</f>
        <v>17</v>
      </c>
      <c r="I34" s="12">
        <f>Pontotoc!T152+Pickens!T147+Meridian!T118+Goodman!T137</f>
        <v>20</v>
      </c>
      <c r="J34" s="12">
        <f>Pontotoc!U152+Pickens!U147+Meridian!U118+Goodman!U137</f>
        <v>18</v>
      </c>
      <c r="K34" s="12">
        <f>Pontotoc!V152+Pickens!V147+Meridian!V118+Goodman!V137</f>
        <v>20</v>
      </c>
      <c r="L34" s="12">
        <f>Pontotoc!W152+Pickens!W147+Meridian!W118+Goodman!W137</f>
        <v>21</v>
      </c>
      <c r="M34" s="12">
        <f>Pontotoc!X152+Pickens!X147+Meridian!X118+Goodman!X137</f>
        <v>18</v>
      </c>
      <c r="N34" s="12">
        <f>Pontotoc!Y152+Pickens!Y147+Meridian!Y118+Goodman!Y137</f>
        <v>22</v>
      </c>
      <c r="O34" s="12">
        <f>Pontotoc!Z152+Pickens!Z147+Meridian!Z118+Goodman!Z137</f>
        <v>20</v>
      </c>
      <c r="P34" s="12">
        <f>Pontotoc!AA152+Pickens!AA147+Meridian!AA118+Goodman!AA137</f>
        <v>19</v>
      </c>
      <c r="Q34" s="12">
        <f>Pontotoc!AB152+Pickens!AB147+Meridian!AB118+Goodman!AB137</f>
        <v>19</v>
      </c>
      <c r="R34" s="12">
        <f>Pontotoc!AC152+Pickens!AC147+Meridian!AC118+Goodman!AC137</f>
        <v>20</v>
      </c>
      <c r="S34" s="35"/>
    </row>
    <row r="35" spans="1:20">
      <c r="A35" s="34"/>
      <c r="B35" s="16" t="s">
        <v>38</v>
      </c>
      <c r="C35" s="12">
        <f>Pontotoc!N153+Pickens!N148+Meridian!N119+Goodman!N138</f>
        <v>98</v>
      </c>
      <c r="D35" s="12">
        <f>Pontotoc!O153+Pickens!O148+Meridian!O119+Goodman!O138</f>
        <v>98</v>
      </c>
      <c r="E35" s="12">
        <f>Pontotoc!P153+Pickens!P148+Meridian!P119+Goodman!P138</f>
        <v>91</v>
      </c>
      <c r="F35" s="12">
        <f>Pontotoc!Q153+Pickens!Q148+Meridian!Q119+Goodman!Q138</f>
        <v>90</v>
      </c>
      <c r="G35" s="12">
        <f>Pontotoc!R153+Pickens!R148+Meridian!R119+Goodman!R138</f>
        <v>98</v>
      </c>
      <c r="H35" s="12">
        <f>Pontotoc!S153+Pickens!S148+Meridian!S119+Goodman!S138</f>
        <v>96</v>
      </c>
      <c r="I35" s="12">
        <f>Pontotoc!T153+Pickens!T148+Meridian!T119+Goodman!T138</f>
        <v>98</v>
      </c>
      <c r="J35" s="12">
        <f>Pontotoc!U153+Pickens!U148+Meridian!U119+Goodman!U138</f>
        <v>93</v>
      </c>
      <c r="K35" s="12">
        <f>Pontotoc!V153+Pickens!V148+Meridian!V119+Goodman!V138</f>
        <v>92</v>
      </c>
      <c r="L35" s="12">
        <f>Pontotoc!W153+Pickens!W148+Meridian!W119+Goodman!W138</f>
        <v>92</v>
      </c>
      <c r="M35" s="12">
        <f>Pontotoc!X153+Pickens!X148+Meridian!X119+Goodman!X138</f>
        <v>96</v>
      </c>
      <c r="N35" s="12">
        <f>Pontotoc!Y153+Pickens!Y148+Meridian!Y119+Goodman!Y138</f>
        <v>97</v>
      </c>
      <c r="O35" s="12">
        <f>Pontotoc!Z153+Pickens!Z148+Meridian!Z119+Goodman!Z138</f>
        <v>88</v>
      </c>
      <c r="P35" s="12">
        <f>Pontotoc!AA153+Pickens!AA148+Meridian!AA119+Goodman!AA138</f>
        <v>89</v>
      </c>
      <c r="Q35" s="12">
        <f>Pontotoc!AB153+Pickens!AB148+Meridian!AB119+Goodman!AB138</f>
        <v>88</v>
      </c>
      <c r="R35" s="12">
        <f>Pontotoc!AC153+Pickens!AC148+Meridian!AC119+Goodman!AC138</f>
        <v>92</v>
      </c>
      <c r="S35" s="35"/>
    </row>
    <row r="36" spans="1:20">
      <c r="A36" s="34"/>
      <c r="B36" s="16" t="s">
        <v>39</v>
      </c>
      <c r="C36" s="12">
        <f>Pontotoc!N154+Pickens!N149+Meridian!N120+Goodman!N139</f>
        <v>72</v>
      </c>
      <c r="D36" s="12">
        <f>Pontotoc!O154+Pickens!O149+Meridian!O120+Goodman!O139</f>
        <v>70</v>
      </c>
      <c r="E36" s="12">
        <f>Pontotoc!P154+Pickens!P149+Meridian!P120+Goodman!P139</f>
        <v>71</v>
      </c>
      <c r="F36" s="12">
        <f>Pontotoc!Q154+Pickens!Q149+Meridian!Q120+Goodman!Q139</f>
        <v>72</v>
      </c>
      <c r="G36" s="12">
        <f>Pontotoc!R154+Pickens!R149+Meridian!R120+Goodman!R139</f>
        <v>76</v>
      </c>
      <c r="H36" s="12">
        <f>Pontotoc!S154+Pickens!S149+Meridian!S120+Goodman!S139</f>
        <v>75</v>
      </c>
      <c r="I36" s="12">
        <f>Pontotoc!T154+Pickens!T149+Meridian!T120+Goodman!T139</f>
        <v>76</v>
      </c>
      <c r="J36" s="12">
        <f>Pontotoc!U154+Pickens!U149+Meridian!U120+Goodman!U139</f>
        <v>81</v>
      </c>
      <c r="K36" s="12">
        <f>Pontotoc!V154+Pickens!V149+Meridian!V120+Goodman!V139</f>
        <v>76</v>
      </c>
      <c r="L36" s="12">
        <f>Pontotoc!W154+Pickens!W149+Meridian!W120+Goodman!W139</f>
        <v>77</v>
      </c>
      <c r="M36" s="12">
        <f>Pontotoc!X154+Pickens!X149+Meridian!X120+Goodman!X139</f>
        <v>76</v>
      </c>
      <c r="N36" s="12">
        <f>Pontotoc!Y154+Pickens!Y149+Meridian!Y120+Goodman!Y139</f>
        <v>81</v>
      </c>
      <c r="O36" s="12">
        <f>Pontotoc!Z154+Pickens!Z149+Meridian!Z120+Goodman!Z139</f>
        <v>74</v>
      </c>
      <c r="P36" s="12">
        <f>Pontotoc!AA154+Pickens!AA149+Meridian!AA120+Goodman!AA139</f>
        <v>78</v>
      </c>
      <c r="Q36" s="12">
        <f>Pontotoc!AB154+Pickens!AB149+Meridian!AB120+Goodman!AB139</f>
        <v>78</v>
      </c>
      <c r="R36" s="12">
        <f>Pontotoc!AC154+Pickens!AC149+Meridian!AC120+Goodman!AC139</f>
        <v>82</v>
      </c>
      <c r="S36" s="35"/>
    </row>
    <row r="37" spans="1:20">
      <c r="A37" s="34"/>
      <c r="B37" s="37"/>
      <c r="C37" s="43">
        <f>SUM(C28:C36)</f>
        <v>349</v>
      </c>
      <c r="D37" s="43">
        <f t="shared" ref="D37:R37" si="1">SUM(D28:D36)</f>
        <v>347</v>
      </c>
      <c r="E37" s="43">
        <f t="shared" si="1"/>
        <v>332</v>
      </c>
      <c r="F37" s="43">
        <f t="shared" si="1"/>
        <v>331</v>
      </c>
      <c r="G37" s="43">
        <f t="shared" si="1"/>
        <v>366</v>
      </c>
      <c r="H37" s="43">
        <f t="shared" si="1"/>
        <v>364</v>
      </c>
      <c r="I37" s="43">
        <f t="shared" si="1"/>
        <v>371</v>
      </c>
      <c r="J37" s="43">
        <f t="shared" si="1"/>
        <v>359</v>
      </c>
      <c r="K37" s="43">
        <f t="shared" si="1"/>
        <v>348</v>
      </c>
      <c r="L37" s="43">
        <f t="shared" si="1"/>
        <v>368</v>
      </c>
      <c r="M37" s="43">
        <f t="shared" si="1"/>
        <v>361</v>
      </c>
      <c r="N37" s="43">
        <f t="shared" si="1"/>
        <v>378</v>
      </c>
      <c r="O37" s="43">
        <f t="shared" si="1"/>
        <v>329</v>
      </c>
      <c r="P37" s="43">
        <f t="shared" si="1"/>
        <v>352</v>
      </c>
      <c r="Q37" s="43">
        <f t="shared" si="1"/>
        <v>348</v>
      </c>
      <c r="R37" s="43">
        <f t="shared" si="1"/>
        <v>355</v>
      </c>
      <c r="S37" s="38"/>
    </row>
    <row r="38" spans="1:20">
      <c r="A38" s="34"/>
      <c r="B38" s="16" t="s">
        <v>72</v>
      </c>
      <c r="C38" s="12">
        <f>Pontotoc!N156+Pickens!N151+Meridian!N122+Goodman!N141</f>
        <v>107</v>
      </c>
      <c r="D38" s="12">
        <f>Pontotoc!O156+Pickens!O151+Meridian!O122+Goodman!O141</f>
        <v>107</v>
      </c>
      <c r="E38" s="12">
        <f>Pontotoc!P156+Pickens!P151+Meridian!P122+Goodman!P141</f>
        <v>104</v>
      </c>
      <c r="F38" s="12">
        <f>Pontotoc!Q156+Pickens!Q151+Meridian!Q122+Goodman!Q141</f>
        <v>105</v>
      </c>
      <c r="G38" s="12">
        <f>Pontotoc!R156+Pickens!R151+Meridian!R122+Goodman!R141</f>
        <v>105</v>
      </c>
      <c r="H38" s="12">
        <f>Pontotoc!S156+Pickens!S151+Meridian!S122+Goodman!S141</f>
        <v>105</v>
      </c>
      <c r="I38" s="12">
        <f>Pontotoc!T156+Pickens!T151+Meridian!T122+Goodman!T141</f>
        <v>105</v>
      </c>
      <c r="J38" s="12">
        <f>Pontotoc!U156+Pickens!U151+Meridian!U122+Goodman!U141</f>
        <v>105</v>
      </c>
      <c r="K38" s="12">
        <f>Pontotoc!V156+Pickens!V151+Meridian!V122+Goodman!V141</f>
        <v>105</v>
      </c>
      <c r="L38" s="12">
        <f>Pontotoc!W156+Pickens!W151+Meridian!W122+Goodman!W141</f>
        <v>104</v>
      </c>
      <c r="M38" s="12">
        <f>Pontotoc!X156+Pickens!X151+Meridian!X122+Goodman!X141</f>
        <v>103</v>
      </c>
      <c r="N38" s="12">
        <f>Pontotoc!Y156+Pickens!Y151+Meridian!Y122+Goodman!Y141</f>
        <v>105</v>
      </c>
      <c r="O38" s="12">
        <f>Pontotoc!Z156+Pickens!Z151+Meridian!Z122+Goodman!Z141</f>
        <v>105</v>
      </c>
      <c r="P38" s="12">
        <f>Pontotoc!AA156+Pickens!AA151+Meridian!AA122+Goodman!AA141</f>
        <v>105</v>
      </c>
      <c r="Q38" s="12">
        <f>Pontotoc!AB156+Pickens!AB151+Meridian!AB122+Goodman!AB141</f>
        <v>104</v>
      </c>
      <c r="R38" s="12">
        <f>Pontotoc!AC156+Pickens!AC151+Meridian!AC122+Goodman!AC141</f>
        <v>103</v>
      </c>
      <c r="S38" s="35">
        <f>SUM(C38:R38)</f>
        <v>1677</v>
      </c>
      <c r="T38">
        <f>Pontotoc!AF156+Pickens!AF151+Meridian!AF122+Goodman!AF141</f>
        <v>1677</v>
      </c>
    </row>
    <row r="39" spans="1:20">
      <c r="A39" s="34"/>
      <c r="B39" s="19" t="s">
        <v>473</v>
      </c>
      <c r="C39" s="12">
        <f>Pontotoc!N157+Pickens!N152+Meridian!N123+Goodman!N142</f>
        <v>42</v>
      </c>
      <c r="D39" s="12">
        <f>Pontotoc!O157+Pickens!O152+Meridian!O123+Goodman!O142</f>
        <v>42</v>
      </c>
      <c r="E39" s="12">
        <f>Pontotoc!P157+Pickens!P152+Meridian!P123+Goodman!P142</f>
        <v>41</v>
      </c>
      <c r="F39" s="12">
        <f>Pontotoc!Q157+Pickens!Q152+Meridian!Q123+Goodman!Q142</f>
        <v>41</v>
      </c>
      <c r="G39" s="12">
        <f>Pontotoc!R157+Pickens!R152+Meridian!R123+Goodman!R142</f>
        <v>42</v>
      </c>
      <c r="H39" s="12">
        <f>Pontotoc!S157+Pickens!S152+Meridian!S123+Goodman!S142</f>
        <v>42</v>
      </c>
      <c r="I39" s="12">
        <f>Pontotoc!T157+Pickens!T152+Meridian!T123+Goodman!T142</f>
        <v>42</v>
      </c>
      <c r="J39" s="12">
        <f>Pontotoc!U157+Pickens!U152+Meridian!U123+Goodman!U142</f>
        <v>42</v>
      </c>
      <c r="K39" s="12">
        <f>Pontotoc!V157+Pickens!V152+Meridian!V123+Goodman!V142</f>
        <v>42</v>
      </c>
      <c r="L39" s="12">
        <f>Pontotoc!W157+Pickens!W152+Meridian!W123+Goodman!W142</f>
        <v>42</v>
      </c>
      <c r="M39" s="12">
        <f>Pontotoc!X157+Pickens!X152+Meridian!X123+Goodman!X142</f>
        <v>41</v>
      </c>
      <c r="N39" s="12">
        <f>Pontotoc!Y157+Pickens!Y152+Meridian!Y123+Goodman!Y142</f>
        <v>42</v>
      </c>
      <c r="O39" s="12">
        <f>Pontotoc!Z157+Pickens!Z152+Meridian!Z123+Goodman!Z142</f>
        <v>42</v>
      </c>
      <c r="P39" s="12">
        <f>Pontotoc!AA157+Pickens!AA152+Meridian!AA123+Goodman!AA142</f>
        <v>42</v>
      </c>
      <c r="Q39" s="12">
        <f>Pontotoc!AB157+Pickens!AB152+Meridian!AB123+Goodman!AB142</f>
        <v>42</v>
      </c>
      <c r="R39" s="12">
        <f>Pontotoc!AC157+Pickens!AC152+Meridian!AC123+Goodman!AC142</f>
        <v>40</v>
      </c>
      <c r="S39" s="35">
        <f>SUM(C39:R47)</f>
        <v>1677</v>
      </c>
    </row>
    <row r="40" spans="1:20">
      <c r="A40" s="34"/>
      <c r="B40" s="16" t="s">
        <v>74</v>
      </c>
      <c r="C40" s="12">
        <f>Pontotoc!N158+Pickens!N153+Meridian!N124+Goodman!N143</f>
        <v>0</v>
      </c>
      <c r="D40" s="12">
        <f>Pontotoc!O158+Pickens!O153+Meridian!O124+Goodman!O143</f>
        <v>0</v>
      </c>
      <c r="E40" s="12">
        <f>Pontotoc!P158+Pickens!P153+Meridian!P124+Goodman!P143</f>
        <v>0</v>
      </c>
      <c r="F40" s="12">
        <f>Pontotoc!Q158+Pickens!Q153+Meridian!Q124+Goodman!Q143</f>
        <v>0</v>
      </c>
      <c r="G40" s="12">
        <f>Pontotoc!R158+Pickens!R153+Meridian!R124+Goodman!R143</f>
        <v>0</v>
      </c>
      <c r="H40" s="12">
        <f>Pontotoc!S158+Pickens!S153+Meridian!S124+Goodman!S143</f>
        <v>0</v>
      </c>
      <c r="I40" s="12">
        <f>Pontotoc!T158+Pickens!T153+Meridian!T124+Goodman!T143</f>
        <v>0</v>
      </c>
      <c r="J40" s="12">
        <f>Pontotoc!U158+Pickens!U153+Meridian!U124+Goodman!U143</f>
        <v>0</v>
      </c>
      <c r="K40" s="12">
        <f>Pontotoc!V158+Pickens!V153+Meridian!V124+Goodman!V143</f>
        <v>0</v>
      </c>
      <c r="L40" s="12">
        <f>Pontotoc!W158+Pickens!W153+Meridian!W124+Goodman!W143</f>
        <v>0</v>
      </c>
      <c r="M40" s="12">
        <f>Pontotoc!X158+Pickens!X153+Meridian!X124+Goodman!X143</f>
        <v>0</v>
      </c>
      <c r="N40" s="12">
        <f>Pontotoc!Y158+Pickens!Y153+Meridian!Y124+Goodman!Y143</f>
        <v>0</v>
      </c>
      <c r="O40" s="12">
        <f>Pontotoc!Z158+Pickens!Z153+Meridian!Z124+Goodman!Z143</f>
        <v>0</v>
      </c>
      <c r="P40" s="12">
        <f>Pontotoc!AA158+Pickens!AA153+Meridian!AA124+Goodman!AA143</f>
        <v>0</v>
      </c>
      <c r="Q40" s="12">
        <f>Pontotoc!AB158+Pickens!AB153+Meridian!AB124+Goodman!AB143</f>
        <v>0</v>
      </c>
      <c r="R40" s="12">
        <f>Pontotoc!AC158+Pickens!AC153+Meridian!AC124+Goodman!AC143</f>
        <v>0</v>
      </c>
      <c r="S40" s="35"/>
    </row>
    <row r="41" spans="1:20">
      <c r="A41" s="34"/>
      <c r="B41" s="19" t="s">
        <v>75</v>
      </c>
      <c r="C41" s="12">
        <f>Pontotoc!N159+Pickens!N154+Meridian!N125+Goodman!N144</f>
        <v>3</v>
      </c>
      <c r="D41" s="12">
        <f>Pontotoc!O159+Pickens!O154+Meridian!O125+Goodman!O144</f>
        <v>3</v>
      </c>
      <c r="E41" s="12">
        <f>Pontotoc!P159+Pickens!P154+Meridian!P125+Goodman!P144</f>
        <v>3</v>
      </c>
      <c r="F41" s="12">
        <f>Pontotoc!Q159+Pickens!Q154+Meridian!Q125+Goodman!Q144</f>
        <v>3</v>
      </c>
      <c r="G41" s="12">
        <f>Pontotoc!R159+Pickens!R154+Meridian!R125+Goodman!R144</f>
        <v>3</v>
      </c>
      <c r="H41" s="12">
        <f>Pontotoc!S159+Pickens!S154+Meridian!S125+Goodman!S144</f>
        <v>3</v>
      </c>
      <c r="I41" s="12">
        <f>Pontotoc!T159+Pickens!T154+Meridian!T125+Goodman!T144</f>
        <v>3</v>
      </c>
      <c r="J41" s="12">
        <f>Pontotoc!U159+Pickens!U154+Meridian!U125+Goodman!U144</f>
        <v>3</v>
      </c>
      <c r="K41" s="12">
        <f>Pontotoc!V159+Pickens!V154+Meridian!V125+Goodman!V144</f>
        <v>3</v>
      </c>
      <c r="L41" s="12">
        <f>Pontotoc!W159+Pickens!W154+Meridian!W125+Goodman!W144</f>
        <v>3</v>
      </c>
      <c r="M41" s="12">
        <f>Pontotoc!X159+Pickens!X154+Meridian!X125+Goodman!X144</f>
        <v>3</v>
      </c>
      <c r="N41" s="12">
        <f>Pontotoc!Y159+Pickens!Y154+Meridian!Y125+Goodman!Y144</f>
        <v>3</v>
      </c>
      <c r="O41" s="12">
        <f>Pontotoc!Z159+Pickens!Z154+Meridian!Z125+Goodman!Z144</f>
        <v>3</v>
      </c>
      <c r="P41" s="12">
        <f>Pontotoc!AA159+Pickens!AA154+Meridian!AA125+Goodman!AA144</f>
        <v>3</v>
      </c>
      <c r="Q41" s="12">
        <f>Pontotoc!AB159+Pickens!AB154+Meridian!AB125+Goodman!AB144</f>
        <v>3</v>
      </c>
      <c r="R41" s="12">
        <f>Pontotoc!AC159+Pickens!AC154+Meridian!AC125+Goodman!AC144</f>
        <v>3</v>
      </c>
      <c r="S41" s="35"/>
    </row>
    <row r="42" spans="1:20">
      <c r="A42" s="34"/>
      <c r="B42" s="19" t="s">
        <v>76</v>
      </c>
      <c r="C42" s="12">
        <f>Pontotoc!N160+Pickens!N155+Meridian!N126+Goodman!N145</f>
        <v>0</v>
      </c>
      <c r="D42" s="12">
        <f>Pontotoc!O160+Pickens!O155+Meridian!O126+Goodman!O145</f>
        <v>0</v>
      </c>
      <c r="E42" s="12">
        <f>Pontotoc!P160+Pickens!P155+Meridian!P126+Goodman!P145</f>
        <v>0</v>
      </c>
      <c r="F42" s="12">
        <f>Pontotoc!Q160+Pickens!Q155+Meridian!Q126+Goodman!Q145</f>
        <v>0</v>
      </c>
      <c r="G42" s="12">
        <f>Pontotoc!R160+Pickens!R155+Meridian!R126+Goodman!R145</f>
        <v>0</v>
      </c>
      <c r="H42" s="12">
        <f>Pontotoc!S160+Pickens!S155+Meridian!S126+Goodman!S145</f>
        <v>0</v>
      </c>
      <c r="I42" s="12">
        <f>Pontotoc!T160+Pickens!T155+Meridian!T126+Goodman!T145</f>
        <v>0</v>
      </c>
      <c r="J42" s="12">
        <f>Pontotoc!U160+Pickens!U155+Meridian!U126+Goodman!U145</f>
        <v>0</v>
      </c>
      <c r="K42" s="12">
        <f>Pontotoc!V160+Pickens!V155+Meridian!V126+Goodman!V145</f>
        <v>0</v>
      </c>
      <c r="L42" s="12">
        <f>Pontotoc!W160+Pickens!W155+Meridian!W126+Goodman!W145</f>
        <v>0</v>
      </c>
      <c r="M42" s="12">
        <f>Pontotoc!X160+Pickens!X155+Meridian!X126+Goodman!X145</f>
        <v>0</v>
      </c>
      <c r="N42" s="12">
        <f>Pontotoc!Y160+Pickens!Y155+Meridian!Y126+Goodman!Y145</f>
        <v>0</v>
      </c>
      <c r="O42" s="12">
        <f>Pontotoc!Z160+Pickens!Z155+Meridian!Z126+Goodman!Z145</f>
        <v>0</v>
      </c>
      <c r="P42" s="12">
        <f>Pontotoc!AA160+Pickens!AA155+Meridian!AA126+Goodman!AA145</f>
        <v>0</v>
      </c>
      <c r="Q42" s="12">
        <f>Pontotoc!AB160+Pickens!AB155+Meridian!AB126+Goodman!AB145</f>
        <v>0</v>
      </c>
      <c r="R42" s="12">
        <f>Pontotoc!AC160+Pickens!AC155+Meridian!AC126+Goodman!AC145</f>
        <v>0</v>
      </c>
      <c r="S42" s="35"/>
    </row>
    <row r="43" spans="1:20">
      <c r="A43" s="34"/>
      <c r="B43" s="19" t="s">
        <v>77</v>
      </c>
      <c r="C43" s="12">
        <f>Pontotoc!N161+Pickens!N156+Meridian!N127+Goodman!N146</f>
        <v>0</v>
      </c>
      <c r="D43" s="12">
        <f>Pontotoc!O161+Pickens!O156+Meridian!O127+Goodman!O146</f>
        <v>0</v>
      </c>
      <c r="E43" s="12">
        <f>Pontotoc!P161+Pickens!P156+Meridian!P127+Goodman!P146</f>
        <v>0</v>
      </c>
      <c r="F43" s="12">
        <f>Pontotoc!Q161+Pickens!Q156+Meridian!Q127+Goodman!Q146</f>
        <v>0</v>
      </c>
      <c r="G43" s="12">
        <f>Pontotoc!R161+Pickens!R156+Meridian!R127+Goodman!R146</f>
        <v>0</v>
      </c>
      <c r="H43" s="12">
        <f>Pontotoc!S161+Pickens!S156+Meridian!S127+Goodman!S146</f>
        <v>0</v>
      </c>
      <c r="I43" s="12">
        <f>Pontotoc!T161+Pickens!T156+Meridian!T127+Goodman!T146</f>
        <v>0</v>
      </c>
      <c r="J43" s="12">
        <f>Pontotoc!U161+Pickens!U156+Meridian!U127+Goodman!U146</f>
        <v>0</v>
      </c>
      <c r="K43" s="12">
        <f>Pontotoc!V161+Pickens!V156+Meridian!V127+Goodman!V146</f>
        <v>0</v>
      </c>
      <c r="L43" s="12">
        <f>Pontotoc!W161+Pickens!W156+Meridian!W127+Goodman!W146</f>
        <v>0</v>
      </c>
      <c r="M43" s="12">
        <f>Pontotoc!X161+Pickens!X156+Meridian!X127+Goodman!X146</f>
        <v>0</v>
      </c>
      <c r="N43" s="12">
        <f>Pontotoc!Y161+Pickens!Y156+Meridian!Y127+Goodman!Y146</f>
        <v>0</v>
      </c>
      <c r="O43" s="12">
        <f>Pontotoc!Z161+Pickens!Z156+Meridian!Z127+Goodman!Z146</f>
        <v>0</v>
      </c>
      <c r="P43" s="12">
        <f>Pontotoc!AA161+Pickens!AA156+Meridian!AA127+Goodman!AA146</f>
        <v>0</v>
      </c>
      <c r="Q43" s="12">
        <f>Pontotoc!AB161+Pickens!AB156+Meridian!AB127+Goodman!AB146</f>
        <v>0</v>
      </c>
      <c r="R43" s="12">
        <f>Pontotoc!AC161+Pickens!AC156+Meridian!AC127+Goodman!AC146</f>
        <v>0</v>
      </c>
      <c r="S43" s="35"/>
    </row>
    <row r="44" spans="1:20">
      <c r="A44" s="34"/>
      <c r="B44" s="16" t="s">
        <v>78</v>
      </c>
      <c r="C44" s="12">
        <f>Pontotoc!N162+Pickens!N157+Meridian!N128+Goodman!N147</f>
        <v>1</v>
      </c>
      <c r="D44" s="12">
        <f>Pontotoc!O162+Pickens!O157+Meridian!O128+Goodman!O147</f>
        <v>1</v>
      </c>
      <c r="E44" s="12">
        <f>Pontotoc!P162+Pickens!P157+Meridian!P128+Goodman!P147</f>
        <v>1</v>
      </c>
      <c r="F44" s="12">
        <f>Pontotoc!Q162+Pickens!Q157+Meridian!Q128+Goodman!Q147</f>
        <v>1</v>
      </c>
      <c r="G44" s="12">
        <f>Pontotoc!R162+Pickens!R157+Meridian!R128+Goodman!R147</f>
        <v>1</v>
      </c>
      <c r="H44" s="12">
        <f>Pontotoc!S162+Pickens!S157+Meridian!S128+Goodman!S147</f>
        <v>1</v>
      </c>
      <c r="I44" s="12">
        <f>Pontotoc!T162+Pickens!T157+Meridian!T128+Goodman!T147</f>
        <v>1</v>
      </c>
      <c r="J44" s="12">
        <f>Pontotoc!U162+Pickens!U157+Meridian!U128+Goodman!U147</f>
        <v>1</v>
      </c>
      <c r="K44" s="12">
        <f>Pontotoc!V162+Pickens!V157+Meridian!V128+Goodman!V147</f>
        <v>1</v>
      </c>
      <c r="L44" s="12">
        <f>Pontotoc!W162+Pickens!W157+Meridian!W128+Goodman!W147</f>
        <v>1</v>
      </c>
      <c r="M44" s="12">
        <f>Pontotoc!X162+Pickens!X157+Meridian!X128+Goodman!X147</f>
        <v>1</v>
      </c>
      <c r="N44" s="12">
        <f>Pontotoc!Y162+Pickens!Y157+Meridian!Y128+Goodman!Y147</f>
        <v>1</v>
      </c>
      <c r="O44" s="12">
        <f>Pontotoc!Z162+Pickens!Z157+Meridian!Z128+Goodman!Z147</f>
        <v>1</v>
      </c>
      <c r="P44" s="12">
        <f>Pontotoc!AA162+Pickens!AA157+Meridian!AA128+Goodman!AA147</f>
        <v>1</v>
      </c>
      <c r="Q44" s="12">
        <f>Pontotoc!AB162+Pickens!AB157+Meridian!AB128+Goodman!AB147</f>
        <v>1</v>
      </c>
      <c r="R44" s="12">
        <f>Pontotoc!AC162+Pickens!AC157+Meridian!AC128+Goodman!AC147</f>
        <v>1</v>
      </c>
      <c r="S44" s="35"/>
    </row>
    <row r="45" spans="1:20">
      <c r="A45" s="34"/>
      <c r="B45" s="16" t="s">
        <v>477</v>
      </c>
      <c r="C45" s="12">
        <f>Pontotoc!N163+Pickens!N158+Meridian!N129+Goodman!N148</f>
        <v>5</v>
      </c>
      <c r="D45" s="12">
        <f>Pontotoc!O163+Pickens!O158+Meridian!O129+Goodman!O148</f>
        <v>5</v>
      </c>
      <c r="E45" s="12">
        <f>Pontotoc!P163+Pickens!P158+Meridian!P129+Goodman!P148</f>
        <v>5</v>
      </c>
      <c r="F45" s="12">
        <f>Pontotoc!Q163+Pickens!Q158+Meridian!Q129+Goodman!Q148</f>
        <v>5</v>
      </c>
      <c r="G45" s="12">
        <f>Pontotoc!R163+Pickens!R158+Meridian!R129+Goodman!R148</f>
        <v>5</v>
      </c>
      <c r="H45" s="12">
        <f>Pontotoc!S163+Pickens!S158+Meridian!S129+Goodman!S148</f>
        <v>5</v>
      </c>
      <c r="I45" s="12">
        <f>Pontotoc!T163+Pickens!T158+Meridian!T129+Goodman!T148</f>
        <v>5</v>
      </c>
      <c r="J45" s="12">
        <f>Pontotoc!U163+Pickens!U158+Meridian!U129+Goodman!U148</f>
        <v>5</v>
      </c>
      <c r="K45" s="12">
        <f>Pontotoc!V163+Pickens!V158+Meridian!V129+Goodman!V148</f>
        <v>5</v>
      </c>
      <c r="L45" s="12">
        <f>Pontotoc!W163+Pickens!W158+Meridian!W129+Goodman!W148</f>
        <v>5</v>
      </c>
      <c r="M45" s="12">
        <f>Pontotoc!X163+Pickens!X158+Meridian!X129+Goodman!X148</f>
        <v>5</v>
      </c>
      <c r="N45" s="12">
        <f>Pontotoc!Y163+Pickens!Y158+Meridian!Y129+Goodman!Y148</f>
        <v>5</v>
      </c>
      <c r="O45" s="12">
        <f>Pontotoc!Z163+Pickens!Z158+Meridian!Z129+Goodman!Z148</f>
        <v>5</v>
      </c>
      <c r="P45" s="12">
        <f>Pontotoc!AA163+Pickens!AA158+Meridian!AA129+Goodman!AA148</f>
        <v>5</v>
      </c>
      <c r="Q45" s="12">
        <f>Pontotoc!AB163+Pickens!AB158+Meridian!AB129+Goodman!AB148</f>
        <v>5</v>
      </c>
      <c r="R45" s="12">
        <f>Pontotoc!AC163+Pickens!AC158+Meridian!AC129+Goodman!AC148</f>
        <v>5</v>
      </c>
      <c r="S45" s="35"/>
    </row>
    <row r="46" spans="1:20">
      <c r="A46" s="34"/>
      <c r="B46" s="16" t="s">
        <v>80</v>
      </c>
      <c r="C46" s="12">
        <f>Pontotoc!N164+Pickens!N159+Meridian!N130+Goodman!N149</f>
        <v>31</v>
      </c>
      <c r="D46" s="12">
        <f>Pontotoc!O164+Pickens!O159+Meridian!O130+Goodman!O149</f>
        <v>31</v>
      </c>
      <c r="E46" s="12">
        <f>Pontotoc!P164+Pickens!P159+Meridian!P130+Goodman!P149</f>
        <v>30</v>
      </c>
      <c r="F46" s="12">
        <f>Pontotoc!Q164+Pickens!Q159+Meridian!Q130+Goodman!Q149</f>
        <v>31</v>
      </c>
      <c r="G46" s="12">
        <f>Pontotoc!R164+Pickens!R159+Meridian!R130+Goodman!R149</f>
        <v>30</v>
      </c>
      <c r="H46" s="12">
        <f>Pontotoc!S164+Pickens!S159+Meridian!S130+Goodman!S149</f>
        <v>30</v>
      </c>
      <c r="I46" s="12">
        <f>Pontotoc!T164+Pickens!T159+Meridian!T130+Goodman!T149</f>
        <v>30</v>
      </c>
      <c r="J46" s="12">
        <f>Pontotoc!U164+Pickens!U159+Meridian!U130+Goodman!U149</f>
        <v>30</v>
      </c>
      <c r="K46" s="12">
        <f>Pontotoc!V164+Pickens!V159+Meridian!V130+Goodman!V149</f>
        <v>30</v>
      </c>
      <c r="L46" s="12">
        <f>Pontotoc!W164+Pickens!W159+Meridian!W130+Goodman!W149</f>
        <v>29</v>
      </c>
      <c r="M46" s="12">
        <f>Pontotoc!X164+Pickens!X159+Meridian!X130+Goodman!X149</f>
        <v>29</v>
      </c>
      <c r="N46" s="12">
        <f>Pontotoc!Y164+Pickens!Y159+Meridian!Y130+Goodman!Y149</f>
        <v>30</v>
      </c>
      <c r="O46" s="12">
        <f>Pontotoc!Z164+Pickens!Z159+Meridian!Z130+Goodman!Z149</f>
        <v>30</v>
      </c>
      <c r="P46" s="12">
        <f>Pontotoc!AA164+Pickens!AA159+Meridian!AA130+Goodman!AA149</f>
        <v>30</v>
      </c>
      <c r="Q46" s="12">
        <f>Pontotoc!AB164+Pickens!AB159+Meridian!AB130+Goodman!AB149</f>
        <v>30</v>
      </c>
      <c r="R46" s="12">
        <f>Pontotoc!AC164+Pickens!AC159+Meridian!AC130+Goodman!AC149</f>
        <v>30</v>
      </c>
      <c r="S46" s="35"/>
    </row>
    <row r="47" spans="1:20">
      <c r="A47" s="34"/>
      <c r="B47" s="16" t="s">
        <v>478</v>
      </c>
      <c r="C47" s="12">
        <f>Pontotoc!N165+Pickens!N160+Meridian!N131+Goodman!N150</f>
        <v>25</v>
      </c>
      <c r="D47" s="12">
        <f>Pontotoc!O165+Pickens!O160+Meridian!O131+Goodman!O150</f>
        <v>25</v>
      </c>
      <c r="E47" s="12">
        <f>Pontotoc!P165+Pickens!P160+Meridian!P131+Goodman!P150</f>
        <v>24</v>
      </c>
      <c r="F47" s="12">
        <f>Pontotoc!Q165+Pickens!Q160+Meridian!Q131+Goodman!Q150</f>
        <v>24</v>
      </c>
      <c r="G47" s="12">
        <f>Pontotoc!R165+Pickens!R160+Meridian!R131+Goodman!R150</f>
        <v>24</v>
      </c>
      <c r="H47" s="12">
        <f>Pontotoc!S165+Pickens!S160+Meridian!S131+Goodman!S150</f>
        <v>24</v>
      </c>
      <c r="I47" s="12">
        <f>Pontotoc!T165+Pickens!T160+Meridian!T131+Goodman!T150</f>
        <v>24</v>
      </c>
      <c r="J47" s="12">
        <f>Pontotoc!U165+Pickens!U160+Meridian!U131+Goodman!U150</f>
        <v>24</v>
      </c>
      <c r="K47" s="12">
        <f>Pontotoc!V165+Pickens!V160+Meridian!V131+Goodman!V150</f>
        <v>24</v>
      </c>
      <c r="L47" s="12">
        <f>Pontotoc!W165+Pickens!W160+Meridian!W131+Goodman!W150</f>
        <v>24</v>
      </c>
      <c r="M47" s="12">
        <f>Pontotoc!X165+Pickens!X160+Meridian!X131+Goodman!X150</f>
        <v>24</v>
      </c>
      <c r="N47" s="12">
        <f>Pontotoc!Y165+Pickens!Y160+Meridian!Y131+Goodman!Y150</f>
        <v>24</v>
      </c>
      <c r="O47" s="12">
        <f>Pontotoc!Z165+Pickens!Z160+Meridian!Z131+Goodman!Z150</f>
        <v>24</v>
      </c>
      <c r="P47" s="12">
        <f>Pontotoc!AA165+Pickens!AA160+Meridian!AA131+Goodman!AA150</f>
        <v>24</v>
      </c>
      <c r="Q47" s="12">
        <f>Pontotoc!AB165+Pickens!AB160+Meridian!AB131+Goodman!AB150</f>
        <v>23</v>
      </c>
      <c r="R47" s="12">
        <f>Pontotoc!AC165+Pickens!AC160+Meridian!AC131+Goodman!AC150</f>
        <v>24</v>
      </c>
      <c r="S47" s="35"/>
    </row>
    <row r="48" spans="1:20" ht="15" thickBot="1">
      <c r="A48" s="39"/>
      <c r="B48" s="40"/>
      <c r="C48" s="41">
        <f>SUM(C39:C47)</f>
        <v>107</v>
      </c>
      <c r="D48" s="41">
        <f t="shared" ref="D48:R48" si="2">SUM(D39:D47)</f>
        <v>107</v>
      </c>
      <c r="E48" s="41">
        <f t="shared" si="2"/>
        <v>104</v>
      </c>
      <c r="F48" s="41">
        <f t="shared" si="2"/>
        <v>105</v>
      </c>
      <c r="G48" s="41">
        <f t="shared" si="2"/>
        <v>105</v>
      </c>
      <c r="H48" s="41">
        <f t="shared" si="2"/>
        <v>105</v>
      </c>
      <c r="I48" s="41">
        <f t="shared" si="2"/>
        <v>105</v>
      </c>
      <c r="J48" s="41">
        <f t="shared" si="2"/>
        <v>105</v>
      </c>
      <c r="K48" s="41">
        <f t="shared" si="2"/>
        <v>105</v>
      </c>
      <c r="L48" s="41">
        <f t="shared" si="2"/>
        <v>104</v>
      </c>
      <c r="M48" s="41">
        <f t="shared" si="2"/>
        <v>103</v>
      </c>
      <c r="N48" s="41">
        <f t="shared" si="2"/>
        <v>105</v>
      </c>
      <c r="O48" s="41">
        <f t="shared" si="2"/>
        <v>105</v>
      </c>
      <c r="P48" s="41">
        <f t="shared" si="2"/>
        <v>105</v>
      </c>
      <c r="Q48" s="41">
        <f t="shared" si="2"/>
        <v>104</v>
      </c>
      <c r="R48" s="41">
        <f t="shared" si="2"/>
        <v>103</v>
      </c>
      <c r="S48" s="42"/>
    </row>
    <row r="52" spans="1:19">
      <c r="A52" s="46" t="s">
        <v>480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ht="15" thickBo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ht="21">
      <c r="A54" s="31" t="s">
        <v>474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</row>
    <row r="55" spans="1:19" ht="86.4">
      <c r="A55" s="33" t="s">
        <v>475</v>
      </c>
      <c r="B55" s="34"/>
      <c r="C55" s="3" t="s">
        <v>0</v>
      </c>
      <c r="D55" s="3" t="s">
        <v>6</v>
      </c>
      <c r="E55" s="3" t="s">
        <v>7</v>
      </c>
      <c r="F55" s="3" t="s">
        <v>8</v>
      </c>
      <c r="G55" s="3" t="s">
        <v>9</v>
      </c>
      <c r="H55" s="3" t="s">
        <v>1</v>
      </c>
      <c r="I55" s="3" t="s">
        <v>2</v>
      </c>
      <c r="J55" s="3" t="s">
        <v>3</v>
      </c>
      <c r="K55" s="3" t="s">
        <v>4</v>
      </c>
      <c r="L55" s="3" t="s">
        <v>17</v>
      </c>
      <c r="M55" s="3" t="s">
        <v>18</v>
      </c>
      <c r="N55" s="3" t="s">
        <v>19</v>
      </c>
      <c r="O55" s="3" t="s">
        <v>20</v>
      </c>
      <c r="P55" s="3" t="s">
        <v>21</v>
      </c>
      <c r="Q55" s="3" t="s">
        <v>22</v>
      </c>
      <c r="R55" s="3" t="s">
        <v>23</v>
      </c>
      <c r="S55" s="35"/>
    </row>
    <row r="56" spans="1:19">
      <c r="A56" s="34"/>
      <c r="B56" s="16" t="s">
        <v>37</v>
      </c>
      <c r="C56" s="47">
        <f>IF(C14&gt;0,C3/C14,"NONE")</f>
        <v>2.3508771929824563</v>
      </c>
      <c r="D56" s="47">
        <f t="shared" ref="D56:R56" si="3">IF(D14&gt;0,D3/D14,"NONE")</f>
        <v>2.1592920353982299</v>
      </c>
      <c r="E56" s="47">
        <f t="shared" si="3"/>
        <v>2.0877192982456139</v>
      </c>
      <c r="F56" s="47">
        <f t="shared" si="3"/>
        <v>1.9478260869565218</v>
      </c>
      <c r="G56" s="47">
        <f t="shared" si="3"/>
        <v>2.3947368421052633</v>
      </c>
      <c r="H56" s="47">
        <f t="shared" si="3"/>
        <v>2.4035087719298245</v>
      </c>
      <c r="I56" s="47">
        <f t="shared" si="3"/>
        <v>2.3771929824561404</v>
      </c>
      <c r="J56" s="47">
        <f t="shared" si="3"/>
        <v>2.125</v>
      </c>
      <c r="K56" s="47">
        <f t="shared" si="3"/>
        <v>2.3300970873786406</v>
      </c>
      <c r="L56" s="47">
        <f t="shared" si="3"/>
        <v>2.5294117647058822</v>
      </c>
      <c r="M56" s="47">
        <f t="shared" si="3"/>
        <v>2.6893203883495147</v>
      </c>
      <c r="N56" s="47">
        <f t="shared" si="3"/>
        <v>2.7572815533980584</v>
      </c>
      <c r="O56" s="47">
        <f t="shared" si="3"/>
        <v>2.3592233009708736</v>
      </c>
      <c r="P56" s="47">
        <f t="shared" si="3"/>
        <v>2.5576923076923075</v>
      </c>
      <c r="Q56" s="47">
        <f t="shared" si="3"/>
        <v>2.5576923076923075</v>
      </c>
      <c r="R56" s="47">
        <f t="shared" si="3"/>
        <v>2.8846153846153846</v>
      </c>
      <c r="S56" s="36"/>
    </row>
    <row r="57" spans="1:19">
      <c r="A57" s="34"/>
      <c r="B57" s="19" t="s">
        <v>472</v>
      </c>
      <c r="C57" s="47">
        <f t="shared" ref="C57:R57" si="4">IF(C15&gt;0,C4/C15,"NONE")</f>
        <v>2.4509803921568629</v>
      </c>
      <c r="D57" s="47">
        <f t="shared" si="4"/>
        <v>2.2941176470588234</v>
      </c>
      <c r="E57" s="47">
        <f t="shared" si="4"/>
        <v>2.2000000000000002</v>
      </c>
      <c r="F57" s="47">
        <f t="shared" si="4"/>
        <v>2</v>
      </c>
      <c r="G57" s="47">
        <f t="shared" si="4"/>
        <v>2.8431372549019609</v>
      </c>
      <c r="H57" s="47">
        <f t="shared" si="4"/>
        <v>2.784313725490196</v>
      </c>
      <c r="I57" s="47">
        <f t="shared" si="4"/>
        <v>2.7647058823529411</v>
      </c>
      <c r="J57" s="47">
        <f t="shared" si="4"/>
        <v>2.1632653061224492</v>
      </c>
      <c r="K57" s="47">
        <f t="shared" si="4"/>
        <v>2.5625</v>
      </c>
      <c r="L57" s="47">
        <f t="shared" si="4"/>
        <v>2.7551020408163267</v>
      </c>
      <c r="M57" s="47">
        <f t="shared" si="4"/>
        <v>2.9166666666666665</v>
      </c>
      <c r="N57" s="47">
        <f t="shared" si="4"/>
        <v>3.0612244897959182</v>
      </c>
      <c r="O57" s="47">
        <f t="shared" si="4"/>
        <v>2.5510204081632653</v>
      </c>
      <c r="P57" s="47">
        <f t="shared" si="4"/>
        <v>2.8571428571428572</v>
      </c>
      <c r="Q57" s="47">
        <f t="shared" si="4"/>
        <v>2.7346938775510203</v>
      </c>
      <c r="R57" s="47">
        <f t="shared" si="4"/>
        <v>3.2448979591836733</v>
      </c>
      <c r="S57" s="36"/>
    </row>
    <row r="58" spans="1:19">
      <c r="A58" s="34"/>
      <c r="B58" s="16" t="s">
        <v>63</v>
      </c>
      <c r="C58" s="47" t="str">
        <f t="shared" ref="C58:R58" si="5">IF(C16&gt;0,C5/C16,"NONE")</f>
        <v>NONE</v>
      </c>
      <c r="D58" s="47" t="str">
        <f t="shared" si="5"/>
        <v>NONE</v>
      </c>
      <c r="E58" s="47" t="str">
        <f t="shared" si="5"/>
        <v>NONE</v>
      </c>
      <c r="F58" s="47" t="str">
        <f t="shared" si="5"/>
        <v>NONE</v>
      </c>
      <c r="G58" s="47" t="str">
        <f t="shared" si="5"/>
        <v>NONE</v>
      </c>
      <c r="H58" s="47" t="str">
        <f t="shared" si="5"/>
        <v>NONE</v>
      </c>
      <c r="I58" s="47" t="str">
        <f t="shared" si="5"/>
        <v>NONE</v>
      </c>
      <c r="J58" s="47" t="str">
        <f t="shared" si="5"/>
        <v>NONE</v>
      </c>
      <c r="K58" s="47" t="str">
        <f t="shared" si="5"/>
        <v>NONE</v>
      </c>
      <c r="L58" s="47" t="str">
        <f t="shared" si="5"/>
        <v>NONE</v>
      </c>
      <c r="M58" s="47" t="str">
        <f t="shared" si="5"/>
        <v>NONE</v>
      </c>
      <c r="N58" s="47" t="str">
        <f t="shared" si="5"/>
        <v>NONE</v>
      </c>
      <c r="O58" s="47" t="str">
        <f t="shared" si="5"/>
        <v>NONE</v>
      </c>
      <c r="P58" s="47" t="str">
        <f t="shared" si="5"/>
        <v>NONE</v>
      </c>
      <c r="Q58" s="47" t="str">
        <f t="shared" si="5"/>
        <v>NONE</v>
      </c>
      <c r="R58" s="47" t="str">
        <f t="shared" si="5"/>
        <v>NONE</v>
      </c>
      <c r="S58" s="35"/>
    </row>
    <row r="59" spans="1:19">
      <c r="A59" s="34"/>
      <c r="B59" s="19" t="s">
        <v>64</v>
      </c>
      <c r="C59" s="47">
        <f t="shared" ref="C59:R59" si="6">IF(C17&gt;0,C6/C17,"NONE")</f>
        <v>1.6666666666666667</v>
      </c>
      <c r="D59" s="47">
        <f t="shared" si="6"/>
        <v>1.6666666666666667</v>
      </c>
      <c r="E59" s="47">
        <f t="shared" si="6"/>
        <v>1.6666666666666667</v>
      </c>
      <c r="F59" s="47">
        <f t="shared" si="6"/>
        <v>1.6666666666666667</v>
      </c>
      <c r="G59" s="47">
        <f t="shared" si="6"/>
        <v>1.3333333333333333</v>
      </c>
      <c r="H59" s="47">
        <f t="shared" si="6"/>
        <v>1.3333333333333333</v>
      </c>
      <c r="I59" s="47">
        <f t="shared" si="6"/>
        <v>1.3333333333333333</v>
      </c>
      <c r="J59" s="47">
        <f t="shared" si="6"/>
        <v>1.3333333333333333</v>
      </c>
      <c r="K59" s="47">
        <f t="shared" si="6"/>
        <v>1.3333333333333333</v>
      </c>
      <c r="L59" s="47">
        <f t="shared" si="6"/>
        <v>1.3333333333333333</v>
      </c>
      <c r="M59" s="47">
        <f t="shared" si="6"/>
        <v>1.3333333333333333</v>
      </c>
      <c r="N59" s="47">
        <f t="shared" si="6"/>
        <v>1.3333333333333333</v>
      </c>
      <c r="O59" s="47">
        <f t="shared" si="6"/>
        <v>1.6666666666666667</v>
      </c>
      <c r="P59" s="47">
        <f t="shared" si="6"/>
        <v>1.6666666666666667</v>
      </c>
      <c r="Q59" s="47">
        <f t="shared" si="6"/>
        <v>1.6666666666666667</v>
      </c>
      <c r="R59" s="47">
        <f t="shared" si="6"/>
        <v>1.6666666666666667</v>
      </c>
      <c r="S59" s="35"/>
    </row>
    <row r="60" spans="1:19">
      <c r="A60" s="34"/>
      <c r="B60" s="19" t="s">
        <v>40</v>
      </c>
      <c r="C60" s="47" t="str">
        <f t="shared" ref="C60:R60" si="7">IF(C18&gt;0,C7/C18,"NONE")</f>
        <v>NONE</v>
      </c>
      <c r="D60" s="47" t="str">
        <f t="shared" si="7"/>
        <v>NONE</v>
      </c>
      <c r="E60" s="47" t="str">
        <f t="shared" si="7"/>
        <v>NONE</v>
      </c>
      <c r="F60" s="47" t="str">
        <f t="shared" si="7"/>
        <v>NONE</v>
      </c>
      <c r="G60" s="47" t="str">
        <f t="shared" si="7"/>
        <v>NONE</v>
      </c>
      <c r="H60" s="47" t="str">
        <f t="shared" si="7"/>
        <v>NONE</v>
      </c>
      <c r="I60" s="47" t="str">
        <f t="shared" si="7"/>
        <v>NONE</v>
      </c>
      <c r="J60" s="47" t="str">
        <f t="shared" si="7"/>
        <v>NONE</v>
      </c>
      <c r="K60" s="47" t="str">
        <f t="shared" si="7"/>
        <v>NONE</v>
      </c>
      <c r="L60" s="47" t="str">
        <f t="shared" si="7"/>
        <v>NONE</v>
      </c>
      <c r="M60" s="47" t="str">
        <f t="shared" si="7"/>
        <v>NONE</v>
      </c>
      <c r="N60" s="47" t="str">
        <f t="shared" si="7"/>
        <v>NONE</v>
      </c>
      <c r="O60" s="47" t="str">
        <f t="shared" si="7"/>
        <v>NONE</v>
      </c>
      <c r="P60" s="47" t="str">
        <f t="shared" si="7"/>
        <v>NONE</v>
      </c>
      <c r="Q60" s="47" t="str">
        <f t="shared" si="7"/>
        <v>NONE</v>
      </c>
      <c r="R60" s="47" t="str">
        <f t="shared" si="7"/>
        <v>NONE</v>
      </c>
      <c r="S60" s="35"/>
    </row>
    <row r="61" spans="1:19">
      <c r="A61" s="34"/>
      <c r="B61" s="19" t="s">
        <v>65</v>
      </c>
      <c r="C61" s="47" t="str">
        <f t="shared" ref="C61:R61" si="8">IF(C19&gt;0,C8/C19,"NONE")</f>
        <v>NONE</v>
      </c>
      <c r="D61" s="47" t="str">
        <f t="shared" si="8"/>
        <v>NONE</v>
      </c>
      <c r="E61" s="47" t="str">
        <f t="shared" si="8"/>
        <v>NONE</v>
      </c>
      <c r="F61" s="47" t="str">
        <f t="shared" si="8"/>
        <v>NONE</v>
      </c>
      <c r="G61" s="47" t="str">
        <f t="shared" si="8"/>
        <v>NONE</v>
      </c>
      <c r="H61" s="47" t="str">
        <f t="shared" si="8"/>
        <v>NONE</v>
      </c>
      <c r="I61" s="47" t="str">
        <f t="shared" si="8"/>
        <v>NONE</v>
      </c>
      <c r="J61" s="47" t="str">
        <f t="shared" si="8"/>
        <v>NONE</v>
      </c>
      <c r="K61" s="47" t="str">
        <f t="shared" si="8"/>
        <v>NONE</v>
      </c>
      <c r="L61" s="47" t="str">
        <f t="shared" si="8"/>
        <v>NONE</v>
      </c>
      <c r="M61" s="47" t="str">
        <f t="shared" si="8"/>
        <v>NONE</v>
      </c>
      <c r="N61" s="47" t="str">
        <f t="shared" si="8"/>
        <v>NONE</v>
      </c>
      <c r="O61" s="47" t="str">
        <f t="shared" si="8"/>
        <v>NONE</v>
      </c>
      <c r="P61" s="47" t="str">
        <f t="shared" si="8"/>
        <v>NONE</v>
      </c>
      <c r="Q61" s="47" t="str">
        <f t="shared" si="8"/>
        <v>NONE</v>
      </c>
      <c r="R61" s="47" t="str">
        <f t="shared" si="8"/>
        <v>NONE</v>
      </c>
      <c r="S61" s="35"/>
    </row>
    <row r="62" spans="1:19">
      <c r="A62" s="34"/>
      <c r="B62" s="16" t="s">
        <v>66</v>
      </c>
      <c r="C62" s="47">
        <f t="shared" ref="C62:R62" si="9">IF(C20&gt;0,C9/C20,"NONE")</f>
        <v>1.5</v>
      </c>
      <c r="D62" s="47">
        <f t="shared" si="9"/>
        <v>2.5</v>
      </c>
      <c r="E62" s="47">
        <f t="shared" si="9"/>
        <v>1.5</v>
      </c>
      <c r="F62" s="47">
        <f t="shared" si="9"/>
        <v>1.5</v>
      </c>
      <c r="G62" s="47">
        <f t="shared" si="9"/>
        <v>1</v>
      </c>
      <c r="H62" s="47">
        <f t="shared" si="9"/>
        <v>2</v>
      </c>
      <c r="I62" s="47">
        <f t="shared" si="9"/>
        <v>2</v>
      </c>
      <c r="J62" s="47">
        <f t="shared" si="9"/>
        <v>1</v>
      </c>
      <c r="K62" s="47">
        <f t="shared" si="9"/>
        <v>1</v>
      </c>
      <c r="L62" s="47">
        <f t="shared" si="9"/>
        <v>1</v>
      </c>
      <c r="M62" s="47">
        <f t="shared" si="9"/>
        <v>2</v>
      </c>
      <c r="N62" s="47" t="str">
        <f t="shared" si="9"/>
        <v>NONE</v>
      </c>
      <c r="O62" s="47">
        <f t="shared" si="9"/>
        <v>1</v>
      </c>
      <c r="P62" s="47">
        <f t="shared" si="9"/>
        <v>1</v>
      </c>
      <c r="Q62" s="47">
        <f t="shared" si="9"/>
        <v>1</v>
      </c>
      <c r="R62" s="47">
        <f t="shared" si="9"/>
        <v>2</v>
      </c>
      <c r="S62" s="35"/>
    </row>
    <row r="63" spans="1:19">
      <c r="A63" s="34"/>
      <c r="B63" s="16" t="s">
        <v>476</v>
      </c>
      <c r="C63" s="47">
        <f t="shared" ref="C63:R63" si="10">IF(C21&gt;0,C10/C21,"NONE")</f>
        <v>3</v>
      </c>
      <c r="D63" s="47">
        <f t="shared" si="10"/>
        <v>2.25</v>
      </c>
      <c r="E63" s="47">
        <f t="shared" si="10"/>
        <v>2.375</v>
      </c>
      <c r="F63" s="47">
        <f t="shared" si="10"/>
        <v>2.125</v>
      </c>
      <c r="G63" s="47">
        <f t="shared" si="10"/>
        <v>2.5714285714285716</v>
      </c>
      <c r="H63" s="47">
        <f t="shared" si="10"/>
        <v>2.875</v>
      </c>
      <c r="I63" s="47">
        <f t="shared" si="10"/>
        <v>2.625</v>
      </c>
      <c r="J63" s="47">
        <f t="shared" si="10"/>
        <v>2.25</v>
      </c>
      <c r="K63" s="47">
        <f t="shared" si="10"/>
        <v>1.75</v>
      </c>
      <c r="L63" s="47">
        <f t="shared" si="10"/>
        <v>2.4285714285714284</v>
      </c>
      <c r="M63" s="47">
        <f t="shared" si="10"/>
        <v>2.875</v>
      </c>
      <c r="N63" s="47">
        <f t="shared" si="10"/>
        <v>3</v>
      </c>
      <c r="O63" s="47">
        <f t="shared" si="10"/>
        <v>2.8571428571428572</v>
      </c>
      <c r="P63" s="47">
        <f t="shared" si="10"/>
        <v>2.75</v>
      </c>
      <c r="Q63" s="47">
        <f t="shared" si="10"/>
        <v>2.875</v>
      </c>
      <c r="R63" s="47">
        <f t="shared" si="10"/>
        <v>3.125</v>
      </c>
      <c r="S63" s="35"/>
    </row>
    <row r="64" spans="1:19">
      <c r="A64" s="34"/>
      <c r="B64" s="16" t="s">
        <v>38</v>
      </c>
      <c r="C64" s="47">
        <f t="shared" ref="C64:R64" si="11">IF(C22&gt;0,C11/C22,"NONE")</f>
        <v>2.3333333333333335</v>
      </c>
      <c r="D64" s="47">
        <f t="shared" si="11"/>
        <v>2.09375</v>
      </c>
      <c r="E64" s="47">
        <f t="shared" si="11"/>
        <v>1.9696969696969697</v>
      </c>
      <c r="F64" s="47">
        <f t="shared" si="11"/>
        <v>1.9393939393939394</v>
      </c>
      <c r="G64" s="47">
        <f t="shared" si="11"/>
        <v>2.0303030303030303</v>
      </c>
      <c r="H64" s="47">
        <f t="shared" si="11"/>
        <v>2.0606060606060606</v>
      </c>
      <c r="I64" s="47">
        <f t="shared" si="11"/>
        <v>1.8787878787878789</v>
      </c>
      <c r="J64" s="47">
        <f t="shared" si="11"/>
        <v>2.074074074074074</v>
      </c>
      <c r="K64" s="47">
        <f t="shared" si="11"/>
        <v>2.3703703703703702</v>
      </c>
      <c r="L64" s="47">
        <f t="shared" si="11"/>
        <v>2.5</v>
      </c>
      <c r="M64" s="47">
        <f t="shared" si="11"/>
        <v>2.7037037037037037</v>
      </c>
      <c r="N64" s="47">
        <f t="shared" si="11"/>
        <v>2.5555555555555554</v>
      </c>
      <c r="O64" s="47">
        <f t="shared" si="11"/>
        <v>2.2962962962962963</v>
      </c>
      <c r="P64" s="47">
        <f t="shared" si="11"/>
        <v>2.3703703703703702</v>
      </c>
      <c r="Q64" s="47">
        <f t="shared" si="11"/>
        <v>2.5185185185185186</v>
      </c>
      <c r="R64" s="47">
        <f t="shared" si="11"/>
        <v>2.5925925925925926</v>
      </c>
      <c r="S64" s="35"/>
    </row>
    <row r="65" spans="1:19">
      <c r="A65" s="34"/>
      <c r="B65" s="16" t="s">
        <v>39</v>
      </c>
      <c r="C65" s="47">
        <f t="shared" ref="C65:R65" si="12">IF(C23&gt;0,C12/C23,"NONE")</f>
        <v>2.0555555555555554</v>
      </c>
      <c r="D65" s="47">
        <f t="shared" si="12"/>
        <v>1.8823529411764706</v>
      </c>
      <c r="E65" s="47">
        <f t="shared" si="12"/>
        <v>2</v>
      </c>
      <c r="F65" s="47">
        <f t="shared" si="12"/>
        <v>1.8333333333333333</v>
      </c>
      <c r="G65" s="47">
        <f t="shared" si="12"/>
        <v>2.0555555555555554</v>
      </c>
      <c r="H65" s="47">
        <f t="shared" si="12"/>
        <v>1.9411764705882353</v>
      </c>
      <c r="I65" s="47">
        <f t="shared" si="12"/>
        <v>2.2941176470588234</v>
      </c>
      <c r="J65" s="47">
        <f t="shared" si="12"/>
        <v>2.25</v>
      </c>
      <c r="K65" s="47">
        <f t="shared" si="12"/>
        <v>2.125</v>
      </c>
      <c r="L65" s="47">
        <f t="shared" si="12"/>
        <v>2.25</v>
      </c>
      <c r="M65" s="47">
        <f t="shared" si="12"/>
        <v>2.1875</v>
      </c>
      <c r="N65" s="47">
        <f t="shared" si="12"/>
        <v>2.3125</v>
      </c>
      <c r="O65" s="47">
        <f t="shared" si="12"/>
        <v>1.875</v>
      </c>
      <c r="P65" s="47">
        <f t="shared" si="12"/>
        <v>2.125</v>
      </c>
      <c r="Q65" s="47">
        <f t="shared" si="12"/>
        <v>2.1875</v>
      </c>
      <c r="R65" s="47">
        <f t="shared" si="12"/>
        <v>2.4375</v>
      </c>
      <c r="S65" s="35"/>
    </row>
    <row r="66" spans="1:19">
      <c r="A66" s="34"/>
      <c r="B66" s="3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38"/>
    </row>
    <row r="67" spans="1:19">
      <c r="A67" s="33" t="s">
        <v>479</v>
      </c>
      <c r="B67" s="34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35"/>
    </row>
    <row r="68" spans="1:19">
      <c r="A68" s="34"/>
      <c r="B68" s="16" t="s">
        <v>37</v>
      </c>
      <c r="C68" s="47">
        <f t="shared" ref="C68:R68" si="13">IF(C38&gt;0,C27/C38,"NONE")</f>
        <v>3.2616822429906542</v>
      </c>
      <c r="D68" s="47">
        <f t="shared" si="13"/>
        <v>3.2429906542056073</v>
      </c>
      <c r="E68" s="47">
        <f t="shared" si="13"/>
        <v>3.1923076923076925</v>
      </c>
      <c r="F68" s="47">
        <f t="shared" si="13"/>
        <v>3.1523809523809523</v>
      </c>
      <c r="G68" s="47">
        <f t="shared" si="13"/>
        <v>3.4857142857142858</v>
      </c>
      <c r="H68" s="47">
        <f t="shared" si="13"/>
        <v>3.4666666666666668</v>
      </c>
      <c r="I68" s="47">
        <f t="shared" si="13"/>
        <v>3.5333333333333332</v>
      </c>
      <c r="J68" s="47">
        <f t="shared" si="13"/>
        <v>3.4190476190476189</v>
      </c>
      <c r="K68" s="47">
        <f t="shared" si="13"/>
        <v>3.3142857142857145</v>
      </c>
      <c r="L68" s="47">
        <f t="shared" si="13"/>
        <v>3.5384615384615383</v>
      </c>
      <c r="M68" s="47">
        <f t="shared" si="13"/>
        <v>3.5048543689320391</v>
      </c>
      <c r="N68" s="47">
        <f t="shared" si="13"/>
        <v>3.6</v>
      </c>
      <c r="O68" s="47">
        <f t="shared" si="13"/>
        <v>3.1333333333333333</v>
      </c>
      <c r="P68" s="47">
        <f t="shared" si="13"/>
        <v>3.3523809523809525</v>
      </c>
      <c r="Q68" s="47">
        <f t="shared" si="13"/>
        <v>3.3461538461538463</v>
      </c>
      <c r="R68" s="47">
        <f t="shared" si="13"/>
        <v>3.4466019417475726</v>
      </c>
      <c r="S68" s="35"/>
    </row>
    <row r="69" spans="1:19">
      <c r="A69" s="34"/>
      <c r="B69" s="19" t="s">
        <v>472</v>
      </c>
      <c r="C69" s="47">
        <f t="shared" ref="C69:R69" si="14">IF(C39&gt;0,C28/C39,"NONE")</f>
        <v>3.5714285714285716</v>
      </c>
      <c r="D69" s="47">
        <f t="shared" si="14"/>
        <v>3.5238095238095237</v>
      </c>
      <c r="E69" s="47">
        <f t="shared" si="14"/>
        <v>3.3902439024390243</v>
      </c>
      <c r="F69" s="47">
        <f t="shared" si="14"/>
        <v>3.3902439024390243</v>
      </c>
      <c r="G69" s="47">
        <f t="shared" si="14"/>
        <v>3.8333333333333335</v>
      </c>
      <c r="H69" s="47">
        <f t="shared" si="14"/>
        <v>3.9047619047619047</v>
      </c>
      <c r="I69" s="47">
        <f t="shared" si="14"/>
        <v>3.9285714285714284</v>
      </c>
      <c r="J69" s="47">
        <f t="shared" si="14"/>
        <v>3.6904761904761907</v>
      </c>
      <c r="K69" s="47">
        <f t="shared" si="14"/>
        <v>3.5238095238095237</v>
      </c>
      <c r="L69" s="47">
        <f t="shared" si="14"/>
        <v>3.9523809523809526</v>
      </c>
      <c r="M69" s="47">
        <f t="shared" si="14"/>
        <v>3.8536585365853657</v>
      </c>
      <c r="N69" s="47">
        <f t="shared" si="14"/>
        <v>3.9285714285714284</v>
      </c>
      <c r="O69" s="47">
        <f t="shared" si="14"/>
        <v>3.2857142857142856</v>
      </c>
      <c r="P69" s="47">
        <f t="shared" si="14"/>
        <v>3.7380952380952381</v>
      </c>
      <c r="Q69" s="47">
        <f t="shared" si="14"/>
        <v>3.6428571428571428</v>
      </c>
      <c r="R69" s="47">
        <f t="shared" si="14"/>
        <v>3.7749999999999999</v>
      </c>
      <c r="S69" s="35"/>
    </row>
    <row r="70" spans="1:19">
      <c r="A70" s="34"/>
      <c r="B70" s="16" t="s">
        <v>63</v>
      </c>
      <c r="C70" s="47" t="str">
        <f t="shared" ref="C70:R70" si="15">IF(C40&gt;0,C29/C40,"NONE")</f>
        <v>NONE</v>
      </c>
      <c r="D70" s="47" t="str">
        <f t="shared" si="15"/>
        <v>NONE</v>
      </c>
      <c r="E70" s="47" t="str">
        <f t="shared" si="15"/>
        <v>NONE</v>
      </c>
      <c r="F70" s="47" t="str">
        <f t="shared" si="15"/>
        <v>NONE</v>
      </c>
      <c r="G70" s="47" t="str">
        <f t="shared" si="15"/>
        <v>NONE</v>
      </c>
      <c r="H70" s="47" t="str">
        <f t="shared" si="15"/>
        <v>NONE</v>
      </c>
      <c r="I70" s="47" t="str">
        <f t="shared" si="15"/>
        <v>NONE</v>
      </c>
      <c r="J70" s="47" t="str">
        <f t="shared" si="15"/>
        <v>NONE</v>
      </c>
      <c r="K70" s="47" t="str">
        <f t="shared" si="15"/>
        <v>NONE</v>
      </c>
      <c r="L70" s="47" t="str">
        <f t="shared" si="15"/>
        <v>NONE</v>
      </c>
      <c r="M70" s="47" t="str">
        <f t="shared" si="15"/>
        <v>NONE</v>
      </c>
      <c r="N70" s="47" t="str">
        <f t="shared" si="15"/>
        <v>NONE</v>
      </c>
      <c r="O70" s="47" t="str">
        <f t="shared" si="15"/>
        <v>NONE</v>
      </c>
      <c r="P70" s="47" t="str">
        <f t="shared" si="15"/>
        <v>NONE</v>
      </c>
      <c r="Q70" s="47" t="str">
        <f t="shared" si="15"/>
        <v>NONE</v>
      </c>
      <c r="R70" s="47" t="str">
        <f t="shared" si="15"/>
        <v>NONE</v>
      </c>
      <c r="S70" s="35"/>
    </row>
    <row r="71" spans="1:19">
      <c r="A71" s="34"/>
      <c r="B71" s="19" t="s">
        <v>64</v>
      </c>
      <c r="C71" s="47">
        <f t="shared" ref="C71:R71" si="16">IF(C41&gt;0,C30/C41,"NONE")</f>
        <v>2.6666666666666665</v>
      </c>
      <c r="D71" s="47">
        <f t="shared" si="16"/>
        <v>3</v>
      </c>
      <c r="E71" s="47">
        <f t="shared" si="16"/>
        <v>3</v>
      </c>
      <c r="F71" s="47">
        <f t="shared" si="16"/>
        <v>2.6666666666666665</v>
      </c>
      <c r="G71" s="47">
        <f t="shared" si="16"/>
        <v>3</v>
      </c>
      <c r="H71" s="47">
        <f t="shared" si="16"/>
        <v>2.6666666666666665</v>
      </c>
      <c r="I71" s="47">
        <f t="shared" si="16"/>
        <v>2.6666666666666665</v>
      </c>
      <c r="J71" s="47">
        <f t="shared" si="16"/>
        <v>2.6666666666666665</v>
      </c>
      <c r="K71" s="47">
        <f t="shared" si="16"/>
        <v>3</v>
      </c>
      <c r="L71" s="47">
        <f t="shared" si="16"/>
        <v>3</v>
      </c>
      <c r="M71" s="47">
        <f t="shared" si="16"/>
        <v>3</v>
      </c>
      <c r="N71" s="47">
        <f t="shared" si="16"/>
        <v>3</v>
      </c>
      <c r="O71" s="47">
        <f t="shared" si="16"/>
        <v>2</v>
      </c>
      <c r="P71" s="47">
        <f t="shared" si="16"/>
        <v>2</v>
      </c>
      <c r="Q71" s="47">
        <f t="shared" si="16"/>
        <v>2</v>
      </c>
      <c r="R71" s="47">
        <f t="shared" si="16"/>
        <v>2</v>
      </c>
      <c r="S71" s="35"/>
    </row>
    <row r="72" spans="1:19">
      <c r="A72" s="34"/>
      <c r="B72" s="19" t="s">
        <v>40</v>
      </c>
      <c r="C72" s="47" t="str">
        <f t="shared" ref="C72:R72" si="17">IF(C42&gt;0,C31/C42,"NONE")</f>
        <v>NONE</v>
      </c>
      <c r="D72" s="47" t="str">
        <f t="shared" si="17"/>
        <v>NONE</v>
      </c>
      <c r="E72" s="47" t="str">
        <f t="shared" si="17"/>
        <v>NONE</v>
      </c>
      <c r="F72" s="47" t="str">
        <f t="shared" si="17"/>
        <v>NONE</v>
      </c>
      <c r="G72" s="47" t="str">
        <f t="shared" si="17"/>
        <v>NONE</v>
      </c>
      <c r="H72" s="47" t="str">
        <f t="shared" si="17"/>
        <v>NONE</v>
      </c>
      <c r="I72" s="47" t="str">
        <f t="shared" si="17"/>
        <v>NONE</v>
      </c>
      <c r="J72" s="47" t="str">
        <f t="shared" si="17"/>
        <v>NONE</v>
      </c>
      <c r="K72" s="47" t="str">
        <f t="shared" si="17"/>
        <v>NONE</v>
      </c>
      <c r="L72" s="47" t="str">
        <f t="shared" si="17"/>
        <v>NONE</v>
      </c>
      <c r="M72" s="47" t="str">
        <f t="shared" si="17"/>
        <v>NONE</v>
      </c>
      <c r="N72" s="47" t="str">
        <f t="shared" si="17"/>
        <v>NONE</v>
      </c>
      <c r="O72" s="47" t="str">
        <f t="shared" si="17"/>
        <v>NONE</v>
      </c>
      <c r="P72" s="47" t="str">
        <f t="shared" si="17"/>
        <v>NONE</v>
      </c>
      <c r="Q72" s="47" t="str">
        <f t="shared" si="17"/>
        <v>NONE</v>
      </c>
      <c r="R72" s="47" t="str">
        <f t="shared" si="17"/>
        <v>NONE</v>
      </c>
      <c r="S72" s="35"/>
    </row>
    <row r="73" spans="1:19">
      <c r="A73" s="34"/>
      <c r="B73" s="19" t="s">
        <v>65</v>
      </c>
      <c r="C73" s="47" t="str">
        <f t="shared" ref="C73:R73" si="18">IF(C43&gt;0,C32/C43,"NONE")</f>
        <v>NONE</v>
      </c>
      <c r="D73" s="47" t="str">
        <f t="shared" si="18"/>
        <v>NONE</v>
      </c>
      <c r="E73" s="47" t="str">
        <f t="shared" si="18"/>
        <v>NONE</v>
      </c>
      <c r="F73" s="47" t="str">
        <f t="shared" si="18"/>
        <v>NONE</v>
      </c>
      <c r="G73" s="47" t="str">
        <f t="shared" si="18"/>
        <v>NONE</v>
      </c>
      <c r="H73" s="47" t="str">
        <f t="shared" si="18"/>
        <v>NONE</v>
      </c>
      <c r="I73" s="47" t="str">
        <f t="shared" si="18"/>
        <v>NONE</v>
      </c>
      <c r="J73" s="47" t="str">
        <f t="shared" si="18"/>
        <v>NONE</v>
      </c>
      <c r="K73" s="47" t="str">
        <f t="shared" si="18"/>
        <v>NONE</v>
      </c>
      <c r="L73" s="47" t="str">
        <f t="shared" si="18"/>
        <v>NONE</v>
      </c>
      <c r="M73" s="47" t="str">
        <f t="shared" si="18"/>
        <v>NONE</v>
      </c>
      <c r="N73" s="47" t="str">
        <f t="shared" si="18"/>
        <v>NONE</v>
      </c>
      <c r="O73" s="47" t="str">
        <f t="shared" si="18"/>
        <v>NONE</v>
      </c>
      <c r="P73" s="47" t="str">
        <f t="shared" si="18"/>
        <v>NONE</v>
      </c>
      <c r="Q73" s="47" t="str">
        <f t="shared" si="18"/>
        <v>NONE</v>
      </c>
      <c r="R73" s="47" t="str">
        <f t="shared" si="18"/>
        <v>NONE</v>
      </c>
      <c r="S73" s="35"/>
    </row>
    <row r="74" spans="1:19">
      <c r="A74" s="34"/>
      <c r="B74" s="16" t="s">
        <v>66</v>
      </c>
      <c r="C74" s="47">
        <f t="shared" ref="C74:R74" si="19">IF(C44&gt;0,C33/C44,"NONE")</f>
        <v>3</v>
      </c>
      <c r="D74" s="47">
        <f t="shared" si="19"/>
        <v>3</v>
      </c>
      <c r="E74" s="47">
        <f t="shared" si="19"/>
        <v>3</v>
      </c>
      <c r="F74" s="47">
        <f t="shared" si="19"/>
        <v>4</v>
      </c>
      <c r="G74" s="47">
        <f t="shared" si="19"/>
        <v>4</v>
      </c>
      <c r="H74" s="47">
        <f t="shared" si="19"/>
        <v>4</v>
      </c>
      <c r="I74" s="47">
        <f t="shared" si="19"/>
        <v>4</v>
      </c>
      <c r="J74" s="47">
        <f t="shared" si="19"/>
        <v>4</v>
      </c>
      <c r="K74" s="47">
        <f t="shared" si="19"/>
        <v>3</v>
      </c>
      <c r="L74" s="47">
        <f t="shared" si="19"/>
        <v>3</v>
      </c>
      <c r="M74" s="47">
        <f t="shared" si="19"/>
        <v>4</v>
      </c>
      <c r="N74" s="47">
        <f t="shared" si="19"/>
        <v>4</v>
      </c>
      <c r="O74" s="47">
        <f t="shared" si="19"/>
        <v>3</v>
      </c>
      <c r="P74" s="47">
        <f t="shared" si="19"/>
        <v>3</v>
      </c>
      <c r="Q74" s="47">
        <f t="shared" si="19"/>
        <v>4</v>
      </c>
      <c r="R74" s="47">
        <f t="shared" si="19"/>
        <v>4</v>
      </c>
      <c r="S74" s="35"/>
    </row>
    <row r="75" spans="1:19">
      <c r="A75" s="34"/>
      <c r="B75" s="16" t="s">
        <v>476</v>
      </c>
      <c r="C75" s="47">
        <f t="shared" ref="C75:R75" si="20">IF(C45&gt;0,C34/C45,"NONE")</f>
        <v>3.6</v>
      </c>
      <c r="D75" s="47">
        <f t="shared" si="20"/>
        <v>3.8</v>
      </c>
      <c r="E75" s="47">
        <f t="shared" si="20"/>
        <v>3.8</v>
      </c>
      <c r="F75" s="47">
        <f t="shared" si="20"/>
        <v>3.6</v>
      </c>
      <c r="G75" s="47">
        <f t="shared" si="20"/>
        <v>3.6</v>
      </c>
      <c r="H75" s="47">
        <f t="shared" si="20"/>
        <v>3.4</v>
      </c>
      <c r="I75" s="47">
        <f t="shared" si="20"/>
        <v>4</v>
      </c>
      <c r="J75" s="47">
        <f t="shared" si="20"/>
        <v>3.6</v>
      </c>
      <c r="K75" s="47">
        <f t="shared" si="20"/>
        <v>4</v>
      </c>
      <c r="L75" s="47">
        <f t="shared" si="20"/>
        <v>4.2</v>
      </c>
      <c r="M75" s="47">
        <f t="shared" si="20"/>
        <v>3.6</v>
      </c>
      <c r="N75" s="47">
        <f t="shared" si="20"/>
        <v>4.4000000000000004</v>
      </c>
      <c r="O75" s="47">
        <f t="shared" si="20"/>
        <v>4</v>
      </c>
      <c r="P75" s="47">
        <f t="shared" si="20"/>
        <v>3.8</v>
      </c>
      <c r="Q75" s="47">
        <f t="shared" si="20"/>
        <v>3.8</v>
      </c>
      <c r="R75" s="47">
        <f t="shared" si="20"/>
        <v>4</v>
      </c>
      <c r="S75" s="35"/>
    </row>
    <row r="76" spans="1:19">
      <c r="A76" s="34"/>
      <c r="B76" s="16" t="s">
        <v>38</v>
      </c>
      <c r="C76" s="47">
        <f t="shared" ref="C76:R76" si="21">IF(C46&gt;0,C35/C46,"NONE")</f>
        <v>3.161290322580645</v>
      </c>
      <c r="D76" s="47">
        <f t="shared" si="21"/>
        <v>3.161290322580645</v>
      </c>
      <c r="E76" s="47">
        <f t="shared" si="21"/>
        <v>3.0333333333333332</v>
      </c>
      <c r="F76" s="47">
        <f t="shared" si="21"/>
        <v>2.903225806451613</v>
      </c>
      <c r="G76" s="47">
        <f t="shared" si="21"/>
        <v>3.2666666666666666</v>
      </c>
      <c r="H76" s="47">
        <f t="shared" si="21"/>
        <v>3.2</v>
      </c>
      <c r="I76" s="47">
        <f t="shared" si="21"/>
        <v>3.2666666666666666</v>
      </c>
      <c r="J76" s="47">
        <f t="shared" si="21"/>
        <v>3.1</v>
      </c>
      <c r="K76" s="47">
        <f t="shared" si="21"/>
        <v>3.0666666666666669</v>
      </c>
      <c r="L76" s="47">
        <f t="shared" si="21"/>
        <v>3.1724137931034484</v>
      </c>
      <c r="M76" s="47">
        <f t="shared" si="21"/>
        <v>3.3103448275862069</v>
      </c>
      <c r="N76" s="47">
        <f t="shared" si="21"/>
        <v>3.2333333333333334</v>
      </c>
      <c r="O76" s="47">
        <f t="shared" si="21"/>
        <v>2.9333333333333331</v>
      </c>
      <c r="P76" s="47">
        <f t="shared" si="21"/>
        <v>2.9666666666666668</v>
      </c>
      <c r="Q76" s="47">
        <f t="shared" si="21"/>
        <v>2.9333333333333331</v>
      </c>
      <c r="R76" s="47">
        <f t="shared" si="21"/>
        <v>3.0666666666666669</v>
      </c>
      <c r="S76" s="35"/>
    </row>
    <row r="77" spans="1:19">
      <c r="A77" s="34"/>
      <c r="B77" s="16" t="s">
        <v>39</v>
      </c>
      <c r="C77" s="47">
        <f t="shared" ref="C77:R77" si="22">IF(C47&gt;0,C36/C47,"NONE")</f>
        <v>2.88</v>
      </c>
      <c r="D77" s="47">
        <f t="shared" si="22"/>
        <v>2.8</v>
      </c>
      <c r="E77" s="47">
        <f t="shared" si="22"/>
        <v>2.9583333333333335</v>
      </c>
      <c r="F77" s="47">
        <f t="shared" si="22"/>
        <v>3</v>
      </c>
      <c r="G77" s="47">
        <f t="shared" si="22"/>
        <v>3.1666666666666665</v>
      </c>
      <c r="H77" s="47">
        <f t="shared" si="22"/>
        <v>3.125</v>
      </c>
      <c r="I77" s="47">
        <f t="shared" si="22"/>
        <v>3.1666666666666665</v>
      </c>
      <c r="J77" s="47">
        <f t="shared" si="22"/>
        <v>3.375</v>
      </c>
      <c r="K77" s="47">
        <f t="shared" si="22"/>
        <v>3.1666666666666665</v>
      </c>
      <c r="L77" s="47">
        <f t="shared" si="22"/>
        <v>3.2083333333333335</v>
      </c>
      <c r="M77" s="47">
        <f t="shared" si="22"/>
        <v>3.1666666666666665</v>
      </c>
      <c r="N77" s="47">
        <f t="shared" si="22"/>
        <v>3.375</v>
      </c>
      <c r="O77" s="47">
        <f t="shared" si="22"/>
        <v>3.0833333333333335</v>
      </c>
      <c r="P77" s="47">
        <f t="shared" si="22"/>
        <v>3.25</v>
      </c>
      <c r="Q77" s="47">
        <f t="shared" si="22"/>
        <v>3.3913043478260869</v>
      </c>
      <c r="R77" s="47">
        <f t="shared" si="22"/>
        <v>3.4166666666666665</v>
      </c>
      <c r="S77" s="35"/>
    </row>
    <row r="78" spans="1:19">
      <c r="A78" s="34"/>
      <c r="B78" s="37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38"/>
    </row>
    <row r="79" spans="1:19" ht="15" thickBo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Pontotoc</vt:lpstr>
      <vt:lpstr>Pickens</vt:lpstr>
      <vt:lpstr>Meridian</vt:lpstr>
      <vt:lpstr>Goodman</vt:lpstr>
      <vt:lpstr>All MS Sites</vt:lpstr>
    </vt:vector>
  </TitlesOfParts>
  <Company>Multigrain Media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Lukens</dc:creator>
  <cp:lastModifiedBy>Pamela Kingfisher</cp:lastModifiedBy>
  <cp:lastPrinted>2012-07-30T18:53:35Z</cp:lastPrinted>
  <dcterms:created xsi:type="dcterms:W3CDTF">2011-12-01T22:20:03Z</dcterms:created>
  <dcterms:modified xsi:type="dcterms:W3CDTF">2013-09-20T21:24:53Z</dcterms:modified>
</cp:coreProperties>
</file>