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100" windowWidth="20800" windowHeight="9280" activeTab="1"/>
  </bookViews>
  <sheets>
    <sheet name="Weekly Cut Record" sheetId="1" r:id="rId1"/>
    <sheet name="Member Info" sheetId="2" r:id="rId2"/>
    <sheet name="Live Animal Inventory" sheetId="3" r:id="rId3"/>
  </sheets>
  <externalReferences>
    <externalReference r:id="rId4"/>
  </externalReferences>
  <definedNames>
    <definedName name="_xlnm._FilterDatabase" localSheetId="2" hidden="1">'Live Animal Inventory'!$A$1:$P$126</definedName>
    <definedName name="_xlnm._FilterDatabase" localSheetId="0" hidden="1">'Weekly Cut Record'!$A$1:$J$183</definedName>
    <definedName name="calendar">[1]Dates!$A$2:$A$184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6" i="3"/>
  <c r="O5"/>
  <c r="O4"/>
  <c r="G56"/>
  <c r="O3"/>
  <c r="G107"/>
  <c r="G8"/>
  <c r="G12"/>
  <c r="G18"/>
  <c r="G22"/>
  <c r="G28"/>
  <c r="G32"/>
  <c r="G36"/>
  <c r="G45"/>
  <c r="G49"/>
  <c r="G53"/>
  <c r="G55"/>
  <c r="G57"/>
  <c r="G59"/>
  <c r="G106"/>
  <c r="G108"/>
  <c r="G10"/>
  <c r="G14"/>
  <c r="G16"/>
  <c r="G20"/>
  <c r="G24"/>
  <c r="G26"/>
  <c r="G30"/>
  <c r="G34"/>
  <c r="G38"/>
  <c r="G40"/>
  <c r="G43"/>
  <c r="G47"/>
  <c r="G51"/>
  <c r="G3"/>
  <c r="G4"/>
  <c r="G5"/>
  <c r="G6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2"/>
  <c r="G44"/>
  <c r="G46"/>
  <c r="G48"/>
  <c r="G50"/>
  <c r="G52"/>
  <c r="G54"/>
  <c r="G58"/>
  <c r="G105"/>
  <c r="B27" i="2"/>
  <c r="G49"/>
  <c r="B3"/>
  <c r="B4"/>
  <c r="B5"/>
  <c r="B6"/>
  <c r="B7"/>
  <c r="B8"/>
  <c r="B9"/>
  <c r="B10"/>
  <c r="B11"/>
  <c r="B12"/>
  <c r="B13"/>
  <c r="B14"/>
  <c r="B16"/>
  <c r="B17"/>
  <c r="B28"/>
  <c r="B29"/>
  <c r="B30"/>
  <c r="B31"/>
  <c r="H185" i="1"/>
  <c r="A75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F46"/>
  <c r="A46"/>
  <c r="F45"/>
  <c r="A45"/>
  <c r="A44"/>
  <c r="F43"/>
  <c r="A43"/>
  <c r="A42"/>
  <c r="A41"/>
  <c r="F40"/>
  <c r="A40"/>
  <c r="A39"/>
  <c r="A38"/>
  <c r="A37"/>
  <c r="A36"/>
  <c r="A35"/>
  <c r="A34"/>
  <c r="F33"/>
  <c r="A33"/>
  <c r="F32"/>
  <c r="A32"/>
  <c r="F31"/>
  <c r="A31"/>
  <c r="A30"/>
  <c r="C29"/>
  <c r="F29"/>
  <c r="A29"/>
  <c r="F28"/>
  <c r="A28"/>
  <c r="F27"/>
  <c r="A27"/>
  <c r="F26"/>
  <c r="A26"/>
  <c r="F25"/>
  <c r="A25"/>
  <c r="F24"/>
  <c r="A24"/>
  <c r="F23"/>
  <c r="A23"/>
  <c r="A22"/>
  <c r="F21"/>
  <c r="E21"/>
  <c r="A21"/>
  <c r="F20"/>
  <c r="E20"/>
  <c r="A20"/>
  <c r="F19"/>
  <c r="A19"/>
  <c r="F18"/>
  <c r="A18"/>
  <c r="F17"/>
  <c r="A17"/>
  <c r="F16"/>
  <c r="A16"/>
  <c r="F15"/>
  <c r="A15"/>
  <c r="F14"/>
  <c r="A14"/>
  <c r="F13"/>
  <c r="E13"/>
  <c r="A13"/>
  <c r="F12"/>
  <c r="E12"/>
  <c r="A12"/>
  <c r="F11"/>
  <c r="E11"/>
  <c r="A11"/>
  <c r="F10"/>
  <c r="E10"/>
  <c r="A10"/>
  <c r="F9"/>
  <c r="E9"/>
  <c r="A9"/>
  <c r="F8"/>
  <c r="E8"/>
  <c r="A8"/>
  <c r="F7"/>
  <c r="E7"/>
  <c r="A7"/>
  <c r="F6"/>
  <c r="E6"/>
  <c r="A6"/>
  <c r="F5"/>
  <c r="E5"/>
  <c r="A5"/>
  <c r="F4"/>
  <c r="E4"/>
  <c r="A4"/>
  <c r="F3"/>
  <c r="E3"/>
  <c r="A3"/>
  <c r="F2"/>
  <c r="E2"/>
  <c r="A2"/>
</calcChain>
</file>

<file path=xl/sharedStrings.xml><?xml version="1.0" encoding="utf-8"?>
<sst xmlns="http://schemas.openxmlformats.org/spreadsheetml/2006/main" count="1151" uniqueCount="392">
  <si>
    <t>Oakstone Farm</t>
  </si>
  <si>
    <t>Phil and Annbritt Hodgins</t>
  </si>
  <si>
    <t>1/2 gramercy 1/2 Heritage</t>
  </si>
  <si>
    <t>fresh direct 4 animals</t>
  </si>
  <si>
    <t>Joanne / Dany Tilly</t>
  </si>
  <si>
    <t>Mike / Joan Scannell</t>
  </si>
  <si>
    <t>Ragnar / Laureen Knutsen</t>
  </si>
  <si>
    <t>1/2 Heritage 1/2 ?</t>
  </si>
  <si>
    <t>1/2 healthy 1/2 healthy</t>
  </si>
  <si>
    <t>sugar.mill.farm@gmail.com</t>
  </si>
  <si>
    <t>518 281 1900</t>
  </si>
  <si>
    <t>518 796-7199</t>
  </si>
  <si>
    <t>Sugar Mill Farm</t>
  </si>
  <si>
    <t>John Reid</t>
  </si>
  <si>
    <t>Greenwich, NY 12834</t>
  </si>
  <si>
    <t>not a member yet</t>
  </si>
  <si>
    <t>518 221 7588</t>
  </si>
  <si>
    <t>Harrierfield</t>
  </si>
  <si>
    <t>22 Tilley Lane  PO box 77</t>
  </si>
  <si>
    <t>Hoosick, NY 12089</t>
  </si>
  <si>
    <t>518-686-7779</t>
  </si>
  <si>
    <t>tilldalefarm@gmail.com</t>
  </si>
  <si>
    <t>Red Devon and Angus</t>
  </si>
  <si>
    <t>Honest Weight</t>
  </si>
  <si>
    <t xml:space="preserve">after membership taken </t>
  </si>
  <si>
    <t>1/2 Main Street 1/2 Healthy</t>
  </si>
  <si>
    <t>Fresh Direct</t>
  </si>
  <si>
    <t>Ridge Field Farm</t>
  </si>
  <si>
    <t>7 Valley Road</t>
  </si>
  <si>
    <t>Locust Valley, NY 11560</t>
  </si>
  <si>
    <t>845 625 4961</t>
  </si>
  <si>
    <t>lchurch63@yahoo.com</t>
  </si>
  <si>
    <t>4116 County RT 21</t>
  </si>
  <si>
    <t>Schodack Landing, NY 12156</t>
  </si>
  <si>
    <t>518 732 7350</t>
  </si>
  <si>
    <t xml:space="preserve">Red Devon </t>
  </si>
  <si>
    <t>516 676 5546</t>
  </si>
  <si>
    <t>Farm Manager Brian Church</t>
  </si>
  <si>
    <t>harrierfields@aol.com</t>
  </si>
  <si>
    <t>x</t>
  </si>
  <si>
    <t>518-338-6516</t>
  </si>
  <si>
    <t>Owner emails - knutsen@sealiftinc.com and laureenknutsen@netscape.com</t>
  </si>
  <si>
    <t>Owner #'s 516-551-0326 and 845-677-4868</t>
  </si>
  <si>
    <t>1/2 Hertage 1/2 Mains steet</t>
  </si>
  <si>
    <t>Nydel</t>
  </si>
  <si>
    <t>Fresh direct</t>
  </si>
  <si>
    <t>Alice and William Cahall</t>
  </si>
  <si>
    <t>NYDel Farm</t>
  </si>
  <si>
    <t>329 Clenors Road</t>
  </si>
  <si>
    <t>Frankfort NY, 13340</t>
  </si>
  <si>
    <t>302 834 4958</t>
  </si>
  <si>
    <t>302 584 6275</t>
  </si>
  <si>
    <t>Ruth L. Weinmann</t>
  </si>
  <si>
    <t>143 Town Brook Road</t>
  </si>
  <si>
    <t>Hobart, NY 13788</t>
  </si>
  <si>
    <t>607 538 9733</t>
  </si>
  <si>
    <t>Weiland Farm</t>
  </si>
  <si>
    <t>Heritage/Healthy</t>
  </si>
  <si>
    <t>paid</t>
  </si>
  <si>
    <t>brianreaser@gmail.com</t>
  </si>
  <si>
    <t>Reaser Farm</t>
  </si>
  <si>
    <t>Ortensi</t>
  </si>
  <si>
    <t>230 Genesee Street</t>
  </si>
  <si>
    <t>Brian Reaser</t>
  </si>
  <si>
    <t>Canastota, NY 13032</t>
  </si>
  <si>
    <t>570-716- 4061</t>
  </si>
  <si>
    <t>Drew Lewis</t>
  </si>
  <si>
    <t>607 642 3637</t>
  </si>
  <si>
    <t>Newark Falls, NY</t>
  </si>
  <si>
    <t>1446 Howard Hill Rd</t>
  </si>
  <si>
    <t>Brothers Ridge Farm</t>
  </si>
  <si>
    <t>Reaser</t>
  </si>
  <si>
    <t>Deer Meadow</t>
  </si>
  <si>
    <t>fresh direct</t>
  </si>
  <si>
    <t>518 932 7549</t>
  </si>
  <si>
    <t>Mar 587 2339</t>
  </si>
  <si>
    <t>Angus/Hereford</t>
  </si>
  <si>
    <t>Cambridge, NY 12816</t>
  </si>
  <si>
    <t>Weinland Farm</t>
  </si>
  <si>
    <t>Gramercy/healthy</t>
  </si>
  <si>
    <t>Paid</t>
  </si>
  <si>
    <t xml:space="preserve">Paid </t>
  </si>
  <si>
    <t xml:space="preserve">1019.38 after membership taken </t>
  </si>
  <si>
    <t xml:space="preserve">4603.42 after membership 1000 taken </t>
  </si>
  <si>
    <t>brothersridge@gmail.com</t>
  </si>
  <si>
    <t>Quarry Brook Farm</t>
  </si>
  <si>
    <t>Adam Perin</t>
  </si>
  <si>
    <t>dacymeadowfarm@yahoo.com</t>
  </si>
  <si>
    <t>Dexter/Highland</t>
  </si>
  <si>
    <t>Ernest Wilder</t>
  </si>
  <si>
    <t>Jennifer Huntington</t>
  </si>
  <si>
    <t>Copperstown Holstien Corp</t>
  </si>
  <si>
    <t>Bernie /Greg Ortensi</t>
  </si>
  <si>
    <t>starbuck.ew@gmail.com</t>
  </si>
  <si>
    <t>Don Prevaitli/Sue Kowaleski</t>
  </si>
  <si>
    <t>Lant Hill Farm</t>
  </si>
  <si>
    <t>687 McEachron Hill Rd</t>
  </si>
  <si>
    <t>679 McEachron Hill Rd</t>
  </si>
  <si>
    <t>518 638 8003</t>
  </si>
  <si>
    <t>sue@lanthill.com</t>
  </si>
  <si>
    <t>Glen/Vicky Rowse</t>
  </si>
  <si>
    <t>Manx Station</t>
  </si>
  <si>
    <t>987 Country Rt. 60</t>
  </si>
  <si>
    <t>Greenwich</t>
  </si>
  <si>
    <t xml:space="preserve"> 518 692 9836</t>
  </si>
  <si>
    <t>glrowse@gmail.com</t>
  </si>
  <si>
    <t>One Offs</t>
  </si>
  <si>
    <t>Ribeyes Steaks</t>
  </si>
  <si>
    <t>PorterHouse Steaks</t>
  </si>
  <si>
    <t>T Bones Steaks</t>
  </si>
  <si>
    <t>NY Strip Steaks</t>
  </si>
  <si>
    <t>Premium Ground Beef - Large</t>
  </si>
  <si>
    <t>Ground Beef Patties - 10 lbs</t>
  </si>
  <si>
    <t>ID</t>
  </si>
  <si>
    <t>Cow#</t>
  </si>
  <si>
    <t>Farm</t>
  </si>
  <si>
    <t>DOB</t>
  </si>
  <si>
    <t>M/F</t>
  </si>
  <si>
    <t>Finish</t>
  </si>
  <si>
    <t xml:space="preserve">Ready </t>
  </si>
  <si>
    <t>Process</t>
  </si>
  <si>
    <t>Week</t>
  </si>
  <si>
    <t>Process Date</t>
  </si>
  <si>
    <t>HW</t>
  </si>
  <si>
    <t>Sold to</t>
  </si>
  <si>
    <t>King</t>
  </si>
  <si>
    <t>M</t>
  </si>
  <si>
    <t>Coop</t>
  </si>
  <si>
    <t>Meathook</t>
  </si>
  <si>
    <t>Condition</t>
  </si>
  <si>
    <t>Add Days</t>
  </si>
  <si>
    <t>Duell</t>
  </si>
  <si>
    <t>Grass-M</t>
  </si>
  <si>
    <t>Grass-F</t>
  </si>
  <si>
    <t>Grain-M</t>
  </si>
  <si>
    <t>Grain-F</t>
  </si>
  <si>
    <t>Clover</t>
  </si>
  <si>
    <t>o</t>
  </si>
  <si>
    <t>North</t>
  </si>
  <si>
    <t>i</t>
  </si>
  <si>
    <t>Stone</t>
  </si>
  <si>
    <t>Rosie</t>
  </si>
  <si>
    <t>LongView</t>
  </si>
  <si>
    <t>y</t>
  </si>
  <si>
    <t>b</t>
  </si>
  <si>
    <t>v</t>
  </si>
  <si>
    <t>Creed</t>
  </si>
  <si>
    <t>g</t>
  </si>
  <si>
    <t>Windy</t>
  </si>
  <si>
    <t>Mountain</t>
  </si>
  <si>
    <t>r</t>
  </si>
  <si>
    <t>4y</t>
  </si>
  <si>
    <t>9y</t>
  </si>
  <si>
    <t>14y</t>
  </si>
  <si>
    <t>17y</t>
  </si>
  <si>
    <t>24y</t>
  </si>
  <si>
    <t>2z</t>
  </si>
  <si>
    <t>3z</t>
  </si>
  <si>
    <t>6z</t>
  </si>
  <si>
    <t>9z</t>
  </si>
  <si>
    <t>10z</t>
  </si>
  <si>
    <t>11z</t>
  </si>
  <si>
    <t>12z</t>
  </si>
  <si>
    <t>14z</t>
  </si>
  <si>
    <t>17z</t>
  </si>
  <si>
    <t>23z</t>
  </si>
  <si>
    <t>25z</t>
  </si>
  <si>
    <t>27z</t>
  </si>
  <si>
    <t>F</t>
  </si>
  <si>
    <t>Amount Paid to Farmer</t>
  </si>
  <si>
    <t>Hertiage/Ceriellos</t>
  </si>
  <si>
    <t>1/2 Gramercy</t>
  </si>
  <si>
    <t>1/2 Gramercy  1/2 Frozen</t>
  </si>
  <si>
    <t>lawrence /ryder</t>
  </si>
  <si>
    <t>for both animals 571 and 616</t>
  </si>
  <si>
    <t>Gramercy / Heritage</t>
  </si>
  <si>
    <t>1/2 Healthy Living 1/2 to Healthy Live</t>
  </si>
  <si>
    <t>Healthy Living</t>
  </si>
  <si>
    <t>1/2 Gramercy 1/2 Heritage</t>
  </si>
  <si>
    <t>1/4 Williams</t>
  </si>
  <si>
    <t>1/2 healthy Living 1/2 Gramercy</t>
  </si>
  <si>
    <t>Whole to Honest Weight Food Co-op</t>
  </si>
  <si>
    <t>1/2 HLM 1/2 HLM</t>
  </si>
  <si>
    <t xml:space="preserve"> 6/6/2013</t>
  </si>
  <si>
    <t>1/2 Ceriellos 1/2 gramercy</t>
  </si>
  <si>
    <t>1/2 Heritage   / 1/2 Gramercy</t>
  </si>
  <si>
    <t>1/2Gramercy 1/2 Honest Weight</t>
  </si>
  <si>
    <t>Frozen</t>
  </si>
  <si>
    <t>1/2 Gramercy 1/2 Healthy</t>
  </si>
  <si>
    <t>not full member</t>
  </si>
  <si>
    <t>Ortensi Farm</t>
  </si>
  <si>
    <t>certified organic</t>
  </si>
  <si>
    <t>315 858 2634</t>
  </si>
  <si>
    <t>berni@theortensifarm.com</t>
  </si>
  <si>
    <t>741 County HW 29</t>
  </si>
  <si>
    <t>Richfield Springs, NY 13439</t>
  </si>
  <si>
    <t>413 348 9024</t>
  </si>
  <si>
    <t>meathhook</t>
  </si>
  <si>
    <t>White Clover Farm</t>
  </si>
  <si>
    <t>20 Graham Ln</t>
  </si>
  <si>
    <t>Argyle, NY. 12809</t>
  </si>
  <si>
    <t>Tilldale Farm</t>
  </si>
  <si>
    <t>Harrier Fields Farm</t>
  </si>
  <si>
    <t xml:space="preserve">Gramercy/healthy </t>
  </si>
  <si>
    <t>Tildale</t>
  </si>
  <si>
    <t>Belted Galloway/Angus Crosses</t>
  </si>
  <si>
    <t>Bob/Jodie Whitney</t>
  </si>
  <si>
    <t>Northbrook Farm</t>
  </si>
  <si>
    <t>8098 State Rte 40</t>
  </si>
  <si>
    <t>Fort Anne, NY 12827</t>
  </si>
  <si>
    <t>8007 State Rte 40 - Hartford NY 12838</t>
  </si>
  <si>
    <t xml:space="preserve"> 518 632 5673</t>
  </si>
  <si>
    <t>jlynn9437@aol.com</t>
  </si>
  <si>
    <t>Black Angus</t>
  </si>
  <si>
    <t>Updated</t>
  </si>
  <si>
    <t>John/Ruth Peabody</t>
  </si>
  <si>
    <t>Duell Hollow Farm</t>
  </si>
  <si>
    <t>291 Duell Hollow Rd</t>
  </si>
  <si>
    <t>Buskirk</t>
  </si>
  <si>
    <t xml:space="preserve"> 518 677 5173</t>
  </si>
  <si>
    <t>518 701 8858</t>
  </si>
  <si>
    <t>casepeabody@verizon.net</t>
  </si>
  <si>
    <t>Charolais</t>
  </si>
  <si>
    <t>Dan Stone</t>
  </si>
  <si>
    <t>Stone Meadow Farm</t>
  </si>
  <si>
    <t>402 Country Rte 74A</t>
  </si>
  <si>
    <t>Greenwich, NY. 12834</t>
  </si>
  <si>
    <t xml:space="preserve"> 518 266 7303</t>
  </si>
  <si>
    <t>dstone@chazencompanies.com</t>
  </si>
  <si>
    <t>Dexter</t>
  </si>
  <si>
    <t>Complete</t>
  </si>
  <si>
    <t>Sarah Teale</t>
  </si>
  <si>
    <t>Rosie's Beef</t>
  </si>
  <si>
    <t>Granville, NY</t>
  </si>
  <si>
    <t>gordonchaplin@hotmail.com</t>
  </si>
  <si>
    <t>Marlene/Steven Reid</t>
  </si>
  <si>
    <t>27 Summit Lake Rd</t>
  </si>
  <si>
    <t xml:space="preserve"> 518 638 6132</t>
  </si>
  <si>
    <t>mreid638@yahoo.com</t>
  </si>
  <si>
    <t>David Brown</t>
  </si>
  <si>
    <t>Long View Hill Farm</t>
  </si>
  <si>
    <t>42 Spring St</t>
  </si>
  <si>
    <t xml:space="preserve"> 518 469 8730</t>
  </si>
  <si>
    <t>jhbrown61@gmail.com</t>
  </si>
  <si>
    <t>cash</t>
  </si>
  <si>
    <t>Dave King</t>
  </si>
  <si>
    <t>KingFed Farm</t>
  </si>
  <si>
    <t>183 Pope Hill Rd</t>
  </si>
  <si>
    <t>518 361 2108</t>
  </si>
  <si>
    <t>DavidJKing11@icloud.com</t>
  </si>
  <si>
    <t>Cynthia/Rich Larson</t>
  </si>
  <si>
    <t>Larson Farm</t>
  </si>
  <si>
    <t>69 South St</t>
  </si>
  <si>
    <t>Wells, VT 05774</t>
  </si>
  <si>
    <t xml:space="preserve"> 802 645 0865</t>
  </si>
  <si>
    <t>larsonrr@myfairpoint.net</t>
  </si>
  <si>
    <t>Jeff Hicks</t>
  </si>
  <si>
    <t>Creed Ankony Farm</t>
  </si>
  <si>
    <t>44 Ryan Rd</t>
  </si>
  <si>
    <t>Rhineback NY 12572</t>
  </si>
  <si>
    <t>845 453 7417</t>
  </si>
  <si>
    <t>cafr44@yahoo.com</t>
  </si>
  <si>
    <t>Angus / Simmental</t>
  </si>
  <si>
    <t xml:space="preserve"> Sarah's has packet</t>
  </si>
  <si>
    <t>Yes</t>
  </si>
  <si>
    <t>Brian Gilchrist</t>
  </si>
  <si>
    <t xml:space="preserve">Windy River Farm </t>
  </si>
  <si>
    <t>25 Foster Lane</t>
  </si>
  <si>
    <t>Shushan, NY 12873</t>
  </si>
  <si>
    <t>518 339 5059</t>
  </si>
  <si>
    <t>btg5@cornell.edu</t>
  </si>
  <si>
    <t>Hereford</t>
  </si>
  <si>
    <t xml:space="preserve">to take out on first check </t>
  </si>
  <si>
    <t>Bob Bartholomew Jr</t>
  </si>
  <si>
    <t>Mountain Range Farms</t>
  </si>
  <si>
    <t>174 Dales Bridge Rd</t>
  </si>
  <si>
    <t>Germantown NY 12526</t>
  </si>
  <si>
    <t>518 537 4476</t>
  </si>
  <si>
    <t>518 755 1701</t>
  </si>
  <si>
    <t>bbarfarm@aol.com</t>
  </si>
  <si>
    <t>Simmental</t>
  </si>
  <si>
    <t>People who pd the $50.00 but have no other commitments to Co-Op</t>
  </si>
  <si>
    <t>Dave/Cynthia Johnston</t>
  </si>
  <si>
    <t>DaCy Meadow Farm</t>
  </si>
  <si>
    <t>PO Box 323</t>
  </si>
  <si>
    <t>West Port NY 12993</t>
  </si>
  <si>
    <t>518 962 2350</t>
  </si>
  <si>
    <t>518 638 8263</t>
  </si>
  <si>
    <t>whitecloverfarm@gmail.com</t>
  </si>
  <si>
    <t>Triple E Farm</t>
  </si>
  <si>
    <t>33 W Starbuck Ln</t>
  </si>
  <si>
    <t>Fort Ann</t>
  </si>
  <si>
    <t xml:space="preserve"> 518 669 3166</t>
  </si>
  <si>
    <t>Week Sequence</t>
  </si>
  <si>
    <t xml:space="preserve">Date                    </t>
  </si>
  <si>
    <t>CO OP Id of animal  (2012.XXX)</t>
  </si>
  <si>
    <t>Farm Name</t>
  </si>
  <si>
    <t>Farm Animal ID (2012XXXXX)</t>
  </si>
  <si>
    <t>Finishing Method</t>
  </si>
  <si>
    <t>Hanging Weight lbs</t>
  </si>
  <si>
    <t>Date Paid to Member</t>
  </si>
  <si>
    <t>Where To</t>
  </si>
  <si>
    <t>Larson</t>
  </si>
  <si>
    <t>Northbrook</t>
  </si>
  <si>
    <t>Reid</t>
  </si>
  <si>
    <t>Stone Meadow</t>
  </si>
  <si>
    <t>S15y</t>
  </si>
  <si>
    <t>s22y</t>
  </si>
  <si>
    <t>2012-00175</t>
  </si>
  <si>
    <t>S8y-7422B</t>
  </si>
  <si>
    <t>Grass</t>
  </si>
  <si>
    <t>Duell Hollow</t>
  </si>
  <si>
    <t>7a</t>
  </si>
  <si>
    <t>Long View Hill</t>
  </si>
  <si>
    <t>Frye</t>
  </si>
  <si>
    <t>32H</t>
  </si>
  <si>
    <t>White Clover</t>
  </si>
  <si>
    <t>SR9</t>
  </si>
  <si>
    <t>Grain</t>
  </si>
  <si>
    <t>25A</t>
  </si>
  <si>
    <t>41S</t>
  </si>
  <si>
    <t>121S</t>
  </si>
  <si>
    <t>grass</t>
  </si>
  <si>
    <t xml:space="preserve"> </t>
  </si>
  <si>
    <t>22LV</t>
  </si>
  <si>
    <t>Rosie's</t>
  </si>
  <si>
    <t>Grazin Acres</t>
  </si>
  <si>
    <t>123S (4438)</t>
  </si>
  <si>
    <t>123S</t>
  </si>
  <si>
    <t>23(4459)</t>
  </si>
  <si>
    <t>Kingfed</t>
  </si>
  <si>
    <t>1106 ( 4505)</t>
  </si>
  <si>
    <t>44H(4569)</t>
  </si>
  <si>
    <t>(6910)</t>
  </si>
  <si>
    <t>(4596)</t>
  </si>
  <si>
    <t>32(6909)</t>
  </si>
  <si>
    <t>Windy River</t>
  </si>
  <si>
    <t>(6928)</t>
  </si>
  <si>
    <t>Creed Ankony</t>
  </si>
  <si>
    <t>over 30</t>
  </si>
  <si>
    <t>Memorial Day</t>
  </si>
  <si>
    <t>NO Slaughter</t>
  </si>
  <si>
    <t>Meat Hook</t>
  </si>
  <si>
    <t>1/2 gramercy 1/2 cerillos</t>
  </si>
  <si>
    <t>Meat hook</t>
  </si>
  <si>
    <t xml:space="preserve">Frye </t>
  </si>
  <si>
    <t>1/2 Heritage 1/2 frozen</t>
  </si>
  <si>
    <t>1/2 Gramercy 1/2 Ceriellos</t>
  </si>
  <si>
    <t>1/2 heritage 1/2 Purdy's</t>
  </si>
  <si>
    <t>1/2 marlow 1/2 ceriellos</t>
  </si>
  <si>
    <t>meathook</t>
  </si>
  <si>
    <t>Ryder /Lawrence</t>
  </si>
  <si>
    <t>To frozen</t>
  </si>
  <si>
    <t>1/2 hertitage 1/2 ceriellos</t>
  </si>
  <si>
    <t>COOP I.D.</t>
  </si>
  <si>
    <t>Beef Ready in 2013</t>
  </si>
  <si>
    <t>Contact Person</t>
  </si>
  <si>
    <t>Farm Address</t>
  </si>
  <si>
    <t>Mailing Address</t>
  </si>
  <si>
    <t>Contact Number</t>
  </si>
  <si>
    <t>Alt Contact Number</t>
  </si>
  <si>
    <t>Email Adress</t>
  </si>
  <si>
    <t>Breed</t>
  </si>
  <si>
    <t>2012 Inventory</t>
  </si>
  <si>
    <t>Amout Paid</t>
  </si>
  <si>
    <t>Payment Method</t>
  </si>
  <si>
    <t>Date Application Received</t>
  </si>
  <si>
    <t>Date Received</t>
  </si>
  <si>
    <t>Application Received</t>
  </si>
  <si>
    <t>Mkting Agreement</t>
  </si>
  <si>
    <t>Production Protocols</t>
  </si>
  <si>
    <t xml:space="preserve">Updated on </t>
  </si>
  <si>
    <t>Jodie Kubiak</t>
  </si>
  <si>
    <t>191 Academy St</t>
  </si>
  <si>
    <t>Greenwich NY 12834</t>
  </si>
  <si>
    <t>518 692 0206</t>
  </si>
  <si>
    <t>jodie.kubiak@tylertech.com</t>
  </si>
  <si>
    <t>Red Angus</t>
  </si>
  <si>
    <t>check</t>
  </si>
  <si>
    <t>Check</t>
  </si>
  <si>
    <t>yes</t>
  </si>
  <si>
    <t>Incomplete</t>
  </si>
  <si>
    <t>Drexel Frye</t>
  </si>
  <si>
    <t>Frye Angus Beef/Liddlefield Farm</t>
  </si>
  <si>
    <t>19 Liddle Lane</t>
  </si>
  <si>
    <t>Argyle, NY 12809</t>
  </si>
  <si>
    <t>518 321 9979</t>
  </si>
  <si>
    <t>518 638 6370</t>
  </si>
  <si>
    <t>drexal@freyeangusbeef.com</t>
  </si>
  <si>
    <t>Angus</t>
  </si>
  <si>
    <t>From Beef</t>
  </si>
  <si>
    <t>Lisa Randles/ Remus Preda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</si>
</sst>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0.00000"/>
    <numFmt numFmtId="168" formatCode="mm/dd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Verdana"/>
      <family val="2"/>
    </font>
    <font>
      <u/>
      <sz val="11"/>
      <color indexed="12"/>
      <name val="Calibri"/>
      <family val="2"/>
    </font>
    <font>
      <sz val="11"/>
      <name val="Calibri"/>
    </font>
    <font>
      <sz val="10"/>
      <name val="Verdana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Verdana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CC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3" borderId="1" xfId="0" applyFont="1" applyFill="1" applyBorder="1" applyAlignment="1" applyProtection="1">
      <alignment horizontal="center" vertical="center" wrapText="1"/>
    </xf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1" fontId="0" fillId="4" borderId="1" xfId="0" applyNumberFormat="1" applyFont="1" applyFill="1" applyBorder="1" applyAlignment="1" applyProtection="1">
      <alignment horizontal="center"/>
    </xf>
    <xf numFmtId="14" fontId="0" fillId="0" borderId="2" xfId="0" applyNumberFormat="1" applyFont="1" applyBorder="1" applyAlignment="1" applyProtection="1">
      <alignment horizontal="center"/>
      <protection locked="0"/>
    </xf>
    <xf numFmtId="167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7" fontId="3" fillId="0" borderId="2" xfId="0" applyNumberFormat="1" applyFont="1" applyFill="1" applyBorder="1" applyAlignment="1" applyProtection="1">
      <alignment horizontal="center" vertical="center"/>
      <protection locked="0"/>
    </xf>
    <xf numFmtId="167" fontId="3" fillId="0" borderId="2" xfId="0" applyNumberFormat="1" applyFont="1" applyBorder="1" applyAlignment="1" applyProtection="1">
      <alignment horizontal="center" vertical="center"/>
      <protection locked="0"/>
    </xf>
    <xf numFmtId="167" fontId="3" fillId="0" borderId="2" xfId="0" applyNumberFormat="1" applyFont="1" applyBorder="1" applyAlignment="1">
      <alignment horizontal="center" vertical="center" wrapText="1"/>
    </xf>
    <xf numFmtId="1" fontId="0" fillId="5" borderId="1" xfId="0" applyNumberFormat="1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 vertical="center"/>
    </xf>
    <xf numFmtId="1" fontId="0" fillId="6" borderId="1" xfId="0" applyNumberFormat="1" applyFont="1" applyFill="1" applyBorder="1" applyAlignment="1" applyProtection="1">
      <alignment horizontal="center"/>
    </xf>
    <xf numFmtId="0" fontId="0" fillId="6" borderId="2" xfId="0" applyFont="1" applyFill="1" applyBorder="1" applyAlignment="1" applyProtection="1">
      <alignment horizontal="center" vertical="center"/>
    </xf>
    <xf numFmtId="14" fontId="0" fillId="0" borderId="2" xfId="0" applyNumberFormat="1" applyFont="1" applyBorder="1" applyAlignment="1">
      <alignment horizontal="center"/>
    </xf>
    <xf numFmtId="0" fontId="0" fillId="6" borderId="2" xfId="0" applyFill="1" applyBorder="1" applyAlignment="1" applyProtection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7" borderId="5" xfId="0" applyFont="1" applyFill="1" applyBorder="1" applyAlignment="1">
      <alignment horizontal="center" vertical="center" wrapText="1"/>
    </xf>
    <xf numFmtId="0" fontId="2" fillId="2" borderId="5" xfId="2" applyBorder="1" applyAlignment="1">
      <alignment horizontal="center" vertical="center" wrapText="1"/>
    </xf>
    <xf numFmtId="165" fontId="4" fillId="7" borderId="5" xfId="1" applyNumberFormat="1" applyFont="1" applyFill="1" applyBorder="1" applyAlignment="1">
      <alignment horizontal="center" vertical="center" wrapText="1"/>
    </xf>
    <xf numFmtId="168" fontId="4" fillId="7" borderId="5" xfId="0" applyNumberFormat="1" applyFont="1" applyFill="1" applyBorder="1" applyAlignment="1">
      <alignment horizontal="center" vertical="center" wrapText="1"/>
    </xf>
    <xf numFmtId="166" fontId="4" fillId="7" borderId="5" xfId="0" applyNumberFormat="1" applyFont="1" applyFill="1" applyBorder="1" applyAlignment="1">
      <alignment horizontal="center" vertical="center" wrapText="1"/>
    </xf>
    <xf numFmtId="168" fontId="2" fillId="2" borderId="5" xfId="2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3" applyFont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/>
    <xf numFmtId="165" fontId="8" fillId="0" borderId="2" xfId="1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6" fillId="0" borderId="2" xfId="3" applyBorder="1" applyAlignment="1" applyProtection="1">
      <alignment horizontal="center"/>
    </xf>
    <xf numFmtId="0" fontId="9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7" fillId="0" borderId="2" xfId="3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11" fillId="8" borderId="6" xfId="0" applyFont="1" applyFill="1" applyBorder="1" applyAlignment="1">
      <alignment horizontal="center" wrapText="1"/>
    </xf>
    <xf numFmtId="14" fontId="11" fillId="8" borderId="6" xfId="0" applyNumberFormat="1" applyFont="1" applyFill="1" applyBorder="1" applyAlignment="1">
      <alignment horizontal="center" wrapText="1"/>
    </xf>
    <xf numFmtId="0" fontId="11" fillId="8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3" fillId="18" borderId="0" xfId="0" applyFont="1" applyFill="1"/>
    <xf numFmtId="0" fontId="0" fillId="19" borderId="0" xfId="0" applyFill="1"/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4" fontId="0" fillId="3" borderId="2" xfId="0" applyNumberFormat="1" applyFill="1" applyBorder="1" applyAlignment="1" applyProtection="1">
      <alignment vertical="center" wrapText="1"/>
      <protection locked="0"/>
    </xf>
    <xf numFmtId="14" fontId="0" fillId="0" borderId="2" xfId="0" applyNumberFormat="1" applyFont="1" applyBorder="1" applyAlignment="1" applyProtection="1">
      <protection locked="0"/>
    </xf>
    <xf numFmtId="14" fontId="0" fillId="0" borderId="2" xfId="0" applyNumberFormat="1" applyBorder="1" applyAlignment="1" applyProtection="1">
      <protection locked="0"/>
    </xf>
    <xf numFmtId="14" fontId="0" fillId="0" borderId="2" xfId="0" applyNumberFormat="1" applyFont="1" applyBorder="1" applyAlignment="1"/>
    <xf numFmtId="14" fontId="0" fillId="0" borderId="0" xfId="0" applyNumberFormat="1" applyAlignment="1"/>
    <xf numFmtId="0" fontId="0" fillId="0" borderId="0" xfId="0" applyAlignment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2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0" xfId="0" applyNumberFormat="1"/>
  </cellXfs>
  <cellStyles count="4">
    <cellStyle name="Currency" xfId="1" builtinId="4"/>
    <cellStyle name="Good" xfId="2" builtinId="26"/>
    <cellStyle name="Hyperlink" xfId="3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numFmt numFmtId="169" formatCode="0"/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Inventory%20and%20schedul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ef Inventory"/>
      <sheetName val="CO OP Schedule"/>
      <sheetName val="Farmer Information"/>
      <sheetName val="Calendar"/>
      <sheetName val="Dates"/>
    </sheetNames>
    <sheetDataSet>
      <sheetData sheetId="0" refreshError="1">
        <row r="2">
          <cell r="A2">
            <v>2012.00001</v>
          </cell>
          <cell r="B2" t="str">
            <v>Stone Meadow Farm</v>
          </cell>
          <cell r="C2" t="str">
            <v>s11x</v>
          </cell>
          <cell r="D2">
            <v>40341</v>
          </cell>
          <cell r="E2">
            <v>500</v>
          </cell>
          <cell r="F2" t="str">
            <v>Grass</v>
          </cell>
        </row>
        <row r="3">
          <cell r="A3">
            <v>2012.0000199999999</v>
          </cell>
          <cell r="B3" t="str">
            <v>Stone Meadow Farm</v>
          </cell>
          <cell r="C3" t="str">
            <v>s19x</v>
          </cell>
          <cell r="D3">
            <v>40368</v>
          </cell>
          <cell r="E3">
            <v>500</v>
          </cell>
          <cell r="F3" t="str">
            <v>Grass</v>
          </cell>
        </row>
        <row r="4">
          <cell r="A4">
            <v>2012.0000299999999</v>
          </cell>
          <cell r="B4" t="str">
            <v>Stone Meadow Farm</v>
          </cell>
          <cell r="C4" t="str">
            <v>s4y</v>
          </cell>
          <cell r="D4">
            <v>40642</v>
          </cell>
          <cell r="E4">
            <v>500</v>
          </cell>
          <cell r="F4" t="str">
            <v>Grass</v>
          </cell>
        </row>
        <row r="5">
          <cell r="A5">
            <v>2012.0000399999999</v>
          </cell>
          <cell r="B5" t="str">
            <v>Stone Meadow Farm</v>
          </cell>
          <cell r="C5" t="str">
            <v>s8y</v>
          </cell>
          <cell r="D5">
            <v>40654</v>
          </cell>
          <cell r="E5">
            <v>700</v>
          </cell>
          <cell r="F5" t="str">
            <v>Grass</v>
          </cell>
        </row>
        <row r="6">
          <cell r="A6">
            <v>2012.0000499999999</v>
          </cell>
          <cell r="B6" t="str">
            <v>Stone Meadow Farm</v>
          </cell>
          <cell r="C6" t="str">
            <v>s9y</v>
          </cell>
          <cell r="D6">
            <v>40663</v>
          </cell>
          <cell r="E6">
            <v>500</v>
          </cell>
          <cell r="F6" t="str">
            <v>Grass</v>
          </cell>
        </row>
        <row r="7">
          <cell r="A7">
            <v>2012.0000599999998</v>
          </cell>
          <cell r="B7" t="str">
            <v>Stone Meadow Farm</v>
          </cell>
          <cell r="C7" t="str">
            <v>s12y</v>
          </cell>
          <cell r="D7">
            <v>40706</v>
          </cell>
          <cell r="E7">
            <v>700</v>
          </cell>
          <cell r="F7" t="str">
            <v>Grass</v>
          </cell>
        </row>
        <row r="8">
          <cell r="A8">
            <v>2012.0000699999998</v>
          </cell>
          <cell r="B8" t="str">
            <v>Stone Meadow Farm</v>
          </cell>
          <cell r="C8" t="str">
            <v>s14y</v>
          </cell>
          <cell r="D8">
            <v>40695</v>
          </cell>
          <cell r="E8">
            <v>500</v>
          </cell>
          <cell r="F8" t="str">
            <v>Grass</v>
          </cell>
        </row>
        <row r="9">
          <cell r="A9">
            <v>2012.0000799999998</v>
          </cell>
          <cell r="B9" t="str">
            <v>Stone Meadow Farm</v>
          </cell>
          <cell r="C9" t="str">
            <v>s15y</v>
          </cell>
          <cell r="D9">
            <v>40697</v>
          </cell>
          <cell r="E9">
            <v>700</v>
          </cell>
          <cell r="F9" t="str">
            <v>Grass</v>
          </cell>
        </row>
        <row r="10">
          <cell r="A10">
            <v>2012.0000899999998</v>
          </cell>
          <cell r="B10" t="str">
            <v>Stone Meadow Farm</v>
          </cell>
          <cell r="C10" t="str">
            <v>s16y</v>
          </cell>
          <cell r="D10">
            <v>40700</v>
          </cell>
          <cell r="E10">
            <v>700</v>
          </cell>
          <cell r="F10" t="str">
            <v>Grass</v>
          </cell>
        </row>
        <row r="11">
          <cell r="A11">
            <v>2012.0000999999997</v>
          </cell>
          <cell r="B11" t="str">
            <v>Stone Meadow Farm</v>
          </cell>
          <cell r="C11" t="str">
            <v>s17y</v>
          </cell>
          <cell r="D11">
            <v>40701</v>
          </cell>
          <cell r="E11">
            <v>700</v>
          </cell>
          <cell r="F11" t="str">
            <v>Grass</v>
          </cell>
        </row>
        <row r="12">
          <cell r="A12">
            <v>2012.0001099999997</v>
          </cell>
          <cell r="B12" t="str">
            <v>Stone Meadow Farm</v>
          </cell>
          <cell r="C12" t="str">
            <v>s22y</v>
          </cell>
          <cell r="D12">
            <v>40722</v>
          </cell>
          <cell r="E12">
            <v>700</v>
          </cell>
          <cell r="F12" t="str">
            <v>Grass</v>
          </cell>
        </row>
        <row r="13">
          <cell r="A13">
            <v>2012.0001199999997</v>
          </cell>
          <cell r="B13" t="str">
            <v>Stone Meadow Farm</v>
          </cell>
          <cell r="C13" t="str">
            <v>s24y</v>
          </cell>
          <cell r="D13">
            <v>40775</v>
          </cell>
          <cell r="E13">
            <v>500</v>
          </cell>
          <cell r="F13" t="str">
            <v>Grass</v>
          </cell>
        </row>
        <row r="14">
          <cell r="A14">
            <v>2012.0001299999997</v>
          </cell>
          <cell r="B14" t="str">
            <v>Larson Farm</v>
          </cell>
          <cell r="C14">
            <v>23</v>
          </cell>
          <cell r="E14">
            <v>1050</v>
          </cell>
          <cell r="F14" t="str">
            <v>Grass</v>
          </cell>
        </row>
        <row r="15">
          <cell r="A15">
            <v>2012.0001399999996</v>
          </cell>
          <cell r="B15" t="str">
            <v>Larson Farm</v>
          </cell>
          <cell r="C15">
            <v>24</v>
          </cell>
          <cell r="E15">
            <v>1050</v>
          </cell>
          <cell r="F15" t="str">
            <v>Grass</v>
          </cell>
        </row>
        <row r="16">
          <cell r="A16">
            <v>2012.0001499999996</v>
          </cell>
          <cell r="B16" t="str">
            <v>Larson Farm</v>
          </cell>
          <cell r="C16">
            <v>1233</v>
          </cell>
          <cell r="E16">
            <v>1050</v>
          </cell>
          <cell r="F16" t="str">
            <v>Grass</v>
          </cell>
        </row>
        <row r="17">
          <cell r="A17">
            <v>2012.0001599999996</v>
          </cell>
          <cell r="B17" t="str">
            <v>Larson Farm</v>
          </cell>
          <cell r="C17">
            <v>1235</v>
          </cell>
          <cell r="E17">
            <v>1050</v>
          </cell>
          <cell r="F17" t="str">
            <v>Grass</v>
          </cell>
        </row>
        <row r="18">
          <cell r="A18">
            <v>2012.0001699999996</v>
          </cell>
          <cell r="B18" t="str">
            <v>Northbrook Farm</v>
          </cell>
          <cell r="C18">
            <v>34</v>
          </cell>
          <cell r="D18">
            <v>40238</v>
          </cell>
          <cell r="E18">
            <v>850</v>
          </cell>
          <cell r="F18" t="str">
            <v>Grass</v>
          </cell>
        </row>
        <row r="19">
          <cell r="A19">
            <v>2012.0001799999995</v>
          </cell>
          <cell r="B19" t="str">
            <v>Northbrook Farm</v>
          </cell>
          <cell r="C19">
            <v>47</v>
          </cell>
          <cell r="D19">
            <v>40238</v>
          </cell>
          <cell r="E19">
            <v>900</v>
          </cell>
          <cell r="F19" t="str">
            <v>Grass</v>
          </cell>
        </row>
        <row r="20">
          <cell r="A20">
            <v>2012.0001899999995</v>
          </cell>
          <cell r="B20" t="str">
            <v>Northbrook Farm</v>
          </cell>
          <cell r="C20">
            <v>32</v>
          </cell>
          <cell r="D20">
            <v>40269</v>
          </cell>
          <cell r="E20">
            <v>900</v>
          </cell>
          <cell r="F20" t="str">
            <v>Grass</v>
          </cell>
        </row>
        <row r="21">
          <cell r="A21">
            <v>2012.0001999999995</v>
          </cell>
          <cell r="B21" t="str">
            <v>Northbrook Farm</v>
          </cell>
          <cell r="C21">
            <v>5</v>
          </cell>
          <cell r="D21">
            <v>40269</v>
          </cell>
          <cell r="E21">
            <v>900</v>
          </cell>
          <cell r="F21" t="str">
            <v>Grass</v>
          </cell>
        </row>
        <row r="22">
          <cell r="A22">
            <v>2012.0002099999995</v>
          </cell>
          <cell r="B22" t="str">
            <v>White Clover Farm</v>
          </cell>
          <cell r="D22" t="str">
            <v xml:space="preserve"> May 2010</v>
          </cell>
          <cell r="E22">
            <v>1000</v>
          </cell>
          <cell r="F22" t="str">
            <v>Grass</v>
          </cell>
        </row>
        <row r="23">
          <cell r="A23">
            <v>2012.0002199999994</v>
          </cell>
          <cell r="B23" t="str">
            <v>White Clover Farm</v>
          </cell>
          <cell r="D23" t="str">
            <v xml:space="preserve"> May 2010</v>
          </cell>
          <cell r="E23">
            <v>1000</v>
          </cell>
          <cell r="F23" t="str">
            <v>Grass</v>
          </cell>
        </row>
        <row r="24">
          <cell r="A24">
            <v>2012.0002299999994</v>
          </cell>
          <cell r="B24" t="str">
            <v>Grazin' Acres</v>
          </cell>
          <cell r="C24" t="str">
            <v>Dot</v>
          </cell>
          <cell r="D24" t="str">
            <v xml:space="preserve"> Sept 2011</v>
          </cell>
          <cell r="F24" t="str">
            <v>Grass</v>
          </cell>
        </row>
        <row r="25">
          <cell r="A25">
            <v>2012.0002399999994</v>
          </cell>
          <cell r="B25" t="str">
            <v>Grazin' Acres</v>
          </cell>
          <cell r="C25" t="str">
            <v>17A</v>
          </cell>
          <cell r="D25" t="str">
            <v xml:space="preserve"> June 2011</v>
          </cell>
          <cell r="F25" t="str">
            <v>Grass</v>
          </cell>
        </row>
        <row r="26">
          <cell r="A26">
            <v>2012.0002499999994</v>
          </cell>
          <cell r="B26" t="str">
            <v>Grazin' Acres</v>
          </cell>
          <cell r="C26">
            <v>16</v>
          </cell>
          <cell r="D26" t="str">
            <v xml:space="preserve"> Nov 2010</v>
          </cell>
          <cell r="F26" t="str">
            <v>Grass</v>
          </cell>
        </row>
        <row r="27">
          <cell r="A27">
            <v>2012.0002599999993</v>
          </cell>
          <cell r="B27" t="str">
            <v>Frye Angus Beef</v>
          </cell>
          <cell r="C27" t="str">
            <v>32H</v>
          </cell>
          <cell r="D27" t="str">
            <v xml:space="preserve"> 2/1/2011</v>
          </cell>
          <cell r="E27">
            <v>1300</v>
          </cell>
          <cell r="F27" t="str">
            <v>Grain</v>
          </cell>
        </row>
        <row r="28">
          <cell r="A28">
            <v>2012.0002699999993</v>
          </cell>
          <cell r="B28" t="str">
            <v>Frye Angus Beef</v>
          </cell>
          <cell r="C28" t="str">
            <v>121S</v>
          </cell>
          <cell r="D28" t="str">
            <v xml:space="preserve"> 5/1/2010</v>
          </cell>
          <cell r="E28">
            <v>1300</v>
          </cell>
          <cell r="F28" t="str">
            <v>Grain</v>
          </cell>
        </row>
        <row r="29">
          <cell r="A29">
            <v>2012.0002799999993</v>
          </cell>
          <cell r="B29" t="str">
            <v>Frye Angus Beef</v>
          </cell>
          <cell r="C29" t="str">
            <v>123S</v>
          </cell>
          <cell r="D29" t="str">
            <v xml:space="preserve"> 6/1/2010</v>
          </cell>
          <cell r="E29">
            <v>1300</v>
          </cell>
          <cell r="F29" t="str">
            <v>Grain</v>
          </cell>
        </row>
        <row r="30">
          <cell r="A30">
            <v>2012.0002899999993</v>
          </cell>
          <cell r="B30" t="str">
            <v>Frye Angus Beef</v>
          </cell>
          <cell r="C30" t="str">
            <v>129H</v>
          </cell>
          <cell r="D30">
            <v>40330</v>
          </cell>
          <cell r="E30">
            <v>1300</v>
          </cell>
          <cell r="F30" t="str">
            <v>Grain</v>
          </cell>
        </row>
        <row r="31">
          <cell r="A31">
            <v>2012.0002999999992</v>
          </cell>
          <cell r="B31" t="str">
            <v>Frye Angus Beef</v>
          </cell>
          <cell r="C31" t="str">
            <v>41S</v>
          </cell>
          <cell r="D31" t="str">
            <v xml:space="preserve"> 6/1/2010</v>
          </cell>
          <cell r="E31">
            <v>1300</v>
          </cell>
          <cell r="F31" t="str">
            <v>Grain</v>
          </cell>
        </row>
        <row r="32">
          <cell r="A32">
            <v>2012.0003099999992</v>
          </cell>
          <cell r="B32" t="str">
            <v>Frye Angus Beef</v>
          </cell>
          <cell r="C32" t="str">
            <v>44H</v>
          </cell>
          <cell r="D32" t="str">
            <v xml:space="preserve"> 7/1/2010</v>
          </cell>
          <cell r="E32">
            <v>1300</v>
          </cell>
          <cell r="F32" t="str">
            <v>Grain</v>
          </cell>
        </row>
        <row r="33">
          <cell r="A33">
            <v>2012.0003199999992</v>
          </cell>
          <cell r="B33" t="str">
            <v>Frye Angus Beef</v>
          </cell>
          <cell r="C33" t="str">
            <v>48H</v>
          </cell>
          <cell r="D33" t="str">
            <v xml:space="preserve"> 7/1/2010</v>
          </cell>
          <cell r="E33">
            <v>1300</v>
          </cell>
          <cell r="F33" t="str">
            <v>Grain</v>
          </cell>
        </row>
        <row r="34">
          <cell r="A34">
            <v>2012.0003299999992</v>
          </cell>
          <cell r="B34" t="str">
            <v>Frye Angus Beef</v>
          </cell>
          <cell r="C34" t="str">
            <v>215S</v>
          </cell>
          <cell r="D34">
            <v>40360</v>
          </cell>
          <cell r="E34">
            <v>1300</v>
          </cell>
          <cell r="F34" t="str">
            <v>Grain</v>
          </cell>
        </row>
        <row r="35">
          <cell r="A35">
            <v>2012.0003399999991</v>
          </cell>
          <cell r="B35" t="str">
            <v>Frye Angus Beef</v>
          </cell>
          <cell r="C35" t="str">
            <v>211H</v>
          </cell>
          <cell r="D35">
            <v>40391</v>
          </cell>
          <cell r="E35">
            <v>1300</v>
          </cell>
          <cell r="F35" t="str">
            <v>Grain</v>
          </cell>
        </row>
        <row r="36">
          <cell r="A36">
            <v>2012.0003499999991</v>
          </cell>
          <cell r="B36" t="str">
            <v>Frye Angus Beef</v>
          </cell>
          <cell r="C36" t="str">
            <v>212H</v>
          </cell>
          <cell r="D36" t="str">
            <v xml:space="preserve"> 10/1/2010</v>
          </cell>
          <cell r="E36">
            <v>1300</v>
          </cell>
          <cell r="F36" t="str">
            <v>Grain</v>
          </cell>
        </row>
        <row r="37">
          <cell r="A37">
            <v>2012.0003599999991</v>
          </cell>
          <cell r="B37" t="str">
            <v>Frye Angus Beef</v>
          </cell>
          <cell r="C37" t="str">
            <v>218H</v>
          </cell>
          <cell r="D37" t="str">
            <v xml:space="preserve"> 10/1/2010</v>
          </cell>
          <cell r="E37">
            <v>1300</v>
          </cell>
          <cell r="F37" t="str">
            <v>Grain</v>
          </cell>
        </row>
        <row r="38">
          <cell r="A38">
            <v>2012.0003699999991</v>
          </cell>
          <cell r="B38" t="str">
            <v>Rosie's Beef</v>
          </cell>
          <cell r="C38" t="str">
            <v>1B51</v>
          </cell>
          <cell r="D38">
            <v>40634</v>
          </cell>
          <cell r="E38">
            <v>1000</v>
          </cell>
          <cell r="F38" t="str">
            <v>Grass</v>
          </cell>
        </row>
        <row r="39">
          <cell r="A39">
            <v>2012.000379999999</v>
          </cell>
          <cell r="B39" t="str">
            <v>Rosie's Beef</v>
          </cell>
          <cell r="C39" t="str">
            <v>1B32</v>
          </cell>
          <cell r="D39">
            <v>40603</v>
          </cell>
          <cell r="E39">
            <v>1000</v>
          </cell>
          <cell r="F39" t="str">
            <v>Grass</v>
          </cell>
        </row>
        <row r="40">
          <cell r="A40">
            <v>2012.000389999999</v>
          </cell>
          <cell r="B40" t="str">
            <v>Rosie's Beef</v>
          </cell>
          <cell r="C40" t="str">
            <v>1B02</v>
          </cell>
          <cell r="D40">
            <v>40603</v>
          </cell>
          <cell r="E40">
            <v>1000</v>
          </cell>
          <cell r="F40" t="str">
            <v>Grass</v>
          </cell>
        </row>
        <row r="41">
          <cell r="A41">
            <v>2012.000399999999</v>
          </cell>
          <cell r="B41" t="str">
            <v>Rosie's Beef</v>
          </cell>
          <cell r="C41">
            <v>13</v>
          </cell>
          <cell r="D41" t="str">
            <v xml:space="preserve"> 3/1/2011</v>
          </cell>
          <cell r="E41">
            <v>1000</v>
          </cell>
          <cell r="F41" t="str">
            <v>Grass</v>
          </cell>
        </row>
        <row r="42">
          <cell r="A42">
            <v>2012.000409999999</v>
          </cell>
          <cell r="B42" t="str">
            <v>Rosie's Beef</v>
          </cell>
          <cell r="C42">
            <v>23</v>
          </cell>
          <cell r="D42">
            <v>40575</v>
          </cell>
          <cell r="E42">
            <v>1000</v>
          </cell>
          <cell r="F42" t="str">
            <v>Grass</v>
          </cell>
        </row>
        <row r="43">
          <cell r="A43">
            <v>2012.0004199999989</v>
          </cell>
          <cell r="B43" t="str">
            <v>Rosie's Beef</v>
          </cell>
          <cell r="C43">
            <v>34</v>
          </cell>
          <cell r="D43">
            <v>40603</v>
          </cell>
          <cell r="E43">
            <v>1000</v>
          </cell>
          <cell r="F43" t="str">
            <v>Grass</v>
          </cell>
        </row>
        <row r="44">
          <cell r="A44">
            <v>2012.0004299999989</v>
          </cell>
          <cell r="B44" t="str">
            <v>Rosie's Beef</v>
          </cell>
          <cell r="C44">
            <v>39</v>
          </cell>
          <cell r="D44">
            <v>40634</v>
          </cell>
          <cell r="E44">
            <v>1000</v>
          </cell>
          <cell r="F44" t="str">
            <v>Grass</v>
          </cell>
        </row>
        <row r="45">
          <cell r="A45">
            <v>2012.0004399999989</v>
          </cell>
          <cell r="B45" t="str">
            <v>Windy River Farm</v>
          </cell>
          <cell r="C45" t="str">
            <v>WR1</v>
          </cell>
          <cell r="D45">
            <v>40634</v>
          </cell>
          <cell r="F45" t="str">
            <v>Grain</v>
          </cell>
        </row>
        <row r="46">
          <cell r="A46">
            <v>2012.0004499999989</v>
          </cell>
          <cell r="B46" t="str">
            <v>Windy River Farm</v>
          </cell>
          <cell r="C46" t="str">
            <v>WR2</v>
          </cell>
          <cell r="D46">
            <v>40634</v>
          </cell>
          <cell r="F46" t="str">
            <v>Grain</v>
          </cell>
        </row>
        <row r="47">
          <cell r="A47">
            <v>2012.0004599999988</v>
          </cell>
          <cell r="B47" t="str">
            <v>Windy River Farm</v>
          </cell>
          <cell r="C47" t="str">
            <v>WR3</v>
          </cell>
          <cell r="D47">
            <v>40634</v>
          </cell>
          <cell r="F47" t="str">
            <v>Grain</v>
          </cell>
        </row>
        <row r="48">
          <cell r="A48">
            <v>2012.0004699999988</v>
          </cell>
          <cell r="B48" t="str">
            <v>Windy River Farm</v>
          </cell>
          <cell r="C48" t="str">
            <v>WR4</v>
          </cell>
          <cell r="D48">
            <v>40634</v>
          </cell>
          <cell r="F48" t="str">
            <v>Grain</v>
          </cell>
        </row>
        <row r="49">
          <cell r="A49">
            <v>2012.0004799999988</v>
          </cell>
          <cell r="B49" t="str">
            <v>Windy River Farm</v>
          </cell>
          <cell r="C49" t="str">
            <v>WR5</v>
          </cell>
          <cell r="D49">
            <v>40634</v>
          </cell>
          <cell r="F49" t="str">
            <v>Grain</v>
          </cell>
        </row>
        <row r="50">
          <cell r="A50">
            <v>2012.0004899999988</v>
          </cell>
          <cell r="B50" t="str">
            <v>Windy River Farm</v>
          </cell>
          <cell r="C50" t="str">
            <v>WR6</v>
          </cell>
          <cell r="D50">
            <v>40634</v>
          </cell>
          <cell r="F50" t="str">
            <v>Grain</v>
          </cell>
        </row>
        <row r="51">
          <cell r="A51">
            <v>2012.0004999999987</v>
          </cell>
          <cell r="B51" t="str">
            <v>Windy River Farm</v>
          </cell>
          <cell r="C51" t="str">
            <v>WR7</v>
          </cell>
          <cell r="D51">
            <v>40634</v>
          </cell>
          <cell r="F51" t="str">
            <v>Grain</v>
          </cell>
        </row>
        <row r="52">
          <cell r="A52">
            <v>2012.0005099999987</v>
          </cell>
          <cell r="B52" t="str">
            <v>Windy River Farm</v>
          </cell>
          <cell r="C52" t="str">
            <v>WR8</v>
          </cell>
          <cell r="D52">
            <v>40634</v>
          </cell>
          <cell r="F52" t="str">
            <v>Grain</v>
          </cell>
        </row>
        <row r="53">
          <cell r="A53">
            <v>2012.0005199999987</v>
          </cell>
          <cell r="B53" t="str">
            <v>Windy River Farm</v>
          </cell>
          <cell r="C53" t="str">
            <v>WR9</v>
          </cell>
          <cell r="D53">
            <v>40634</v>
          </cell>
          <cell r="F53" t="str">
            <v>Grain</v>
          </cell>
        </row>
        <row r="54">
          <cell r="A54">
            <v>2012.0005299999987</v>
          </cell>
          <cell r="B54" t="str">
            <v>Windy River Farm</v>
          </cell>
          <cell r="C54" t="str">
            <v>WR10</v>
          </cell>
          <cell r="D54">
            <v>40634</v>
          </cell>
          <cell r="F54" t="str">
            <v>Grain</v>
          </cell>
        </row>
        <row r="55">
          <cell r="A55">
            <v>2012.0005399999986</v>
          </cell>
          <cell r="B55" t="str">
            <v>Windy River Farm</v>
          </cell>
          <cell r="C55" t="str">
            <v>WR10</v>
          </cell>
          <cell r="D55">
            <v>40634</v>
          </cell>
          <cell r="F55" t="str">
            <v>Grain</v>
          </cell>
        </row>
        <row r="56">
          <cell r="A56">
            <v>2012.0005499999986</v>
          </cell>
          <cell r="B56" t="str">
            <v>Windy River Farm</v>
          </cell>
          <cell r="C56" t="str">
            <v>WR11</v>
          </cell>
          <cell r="D56">
            <v>40634</v>
          </cell>
          <cell r="F56" t="str">
            <v>Grain</v>
          </cell>
        </row>
        <row r="57">
          <cell r="A57">
            <v>2012.0005599999986</v>
          </cell>
          <cell r="B57" t="str">
            <v>Steve Reid</v>
          </cell>
          <cell r="C57">
            <v>61</v>
          </cell>
          <cell r="D57">
            <v>40269</v>
          </cell>
          <cell r="E57">
            <v>1100</v>
          </cell>
          <cell r="F57" t="str">
            <v>Grain</v>
          </cell>
        </row>
        <row r="58">
          <cell r="A58">
            <v>2012.0005699999986</v>
          </cell>
          <cell r="B58" t="str">
            <v>Steve Reid</v>
          </cell>
          <cell r="C58" t="str">
            <v>SR2</v>
          </cell>
          <cell r="D58">
            <v>40269</v>
          </cell>
          <cell r="E58">
            <v>1100</v>
          </cell>
          <cell r="F58" t="str">
            <v>Grain</v>
          </cell>
        </row>
        <row r="59">
          <cell r="A59">
            <v>2012.0005799999985</v>
          </cell>
          <cell r="B59" t="str">
            <v>Steve Reid</v>
          </cell>
          <cell r="C59" t="str">
            <v>SR3</v>
          </cell>
          <cell r="D59">
            <v>40269</v>
          </cell>
          <cell r="E59">
            <v>1100</v>
          </cell>
          <cell r="F59" t="str">
            <v>Grain</v>
          </cell>
        </row>
        <row r="60">
          <cell r="A60">
            <v>2012.0005899999985</v>
          </cell>
          <cell r="B60" t="str">
            <v>Steve Reid</v>
          </cell>
          <cell r="C60" t="str">
            <v>SR4</v>
          </cell>
          <cell r="D60">
            <v>40269</v>
          </cell>
          <cell r="E60">
            <v>1100</v>
          </cell>
          <cell r="F60" t="str">
            <v>Grain</v>
          </cell>
        </row>
        <row r="61">
          <cell r="A61">
            <v>2012.0005999999985</v>
          </cell>
          <cell r="B61" t="str">
            <v>Steve Reid</v>
          </cell>
          <cell r="C61" t="str">
            <v>SR5</v>
          </cell>
          <cell r="D61">
            <v>40269</v>
          </cell>
          <cell r="E61">
            <v>1100</v>
          </cell>
          <cell r="F61" t="str">
            <v>Grain</v>
          </cell>
        </row>
        <row r="62">
          <cell r="A62">
            <v>2012.0006099999985</v>
          </cell>
          <cell r="B62" t="str">
            <v>Steve Reid</v>
          </cell>
          <cell r="C62" t="str">
            <v>SR6</v>
          </cell>
          <cell r="D62">
            <v>40269</v>
          </cell>
          <cell r="E62">
            <v>1100</v>
          </cell>
          <cell r="F62" t="str">
            <v>Grain</v>
          </cell>
        </row>
        <row r="63">
          <cell r="A63">
            <v>2012.0006199999984</v>
          </cell>
          <cell r="B63" t="str">
            <v>Steve Reid</v>
          </cell>
          <cell r="C63" t="str">
            <v>SR7</v>
          </cell>
          <cell r="D63">
            <v>40269</v>
          </cell>
          <cell r="E63">
            <v>1100</v>
          </cell>
          <cell r="F63" t="str">
            <v>Grain</v>
          </cell>
        </row>
        <row r="64">
          <cell r="A64">
            <v>2012.0006299999984</v>
          </cell>
          <cell r="B64" t="str">
            <v>Steve Reid</v>
          </cell>
          <cell r="C64" t="str">
            <v>SR8</v>
          </cell>
          <cell r="D64">
            <v>40269</v>
          </cell>
          <cell r="E64">
            <v>1100</v>
          </cell>
          <cell r="F64" t="str">
            <v>Grain</v>
          </cell>
        </row>
        <row r="65">
          <cell r="A65">
            <v>2012.0006399999984</v>
          </cell>
          <cell r="B65" t="str">
            <v>Steve Reid</v>
          </cell>
          <cell r="C65" t="str">
            <v>SR9</v>
          </cell>
          <cell r="D65">
            <v>40269</v>
          </cell>
          <cell r="E65">
            <v>1100</v>
          </cell>
          <cell r="F65" t="str">
            <v>Grain</v>
          </cell>
        </row>
        <row r="66">
          <cell r="A66">
            <v>2012.0006499999984</v>
          </cell>
          <cell r="B66" t="str">
            <v>Steve Reid</v>
          </cell>
          <cell r="C66" t="str">
            <v>SR10</v>
          </cell>
          <cell r="D66">
            <v>40269</v>
          </cell>
          <cell r="E66">
            <v>1100</v>
          </cell>
          <cell r="F66" t="str">
            <v>Grain</v>
          </cell>
        </row>
        <row r="67">
          <cell r="A67">
            <v>2012.0006599999983</v>
          </cell>
          <cell r="B67" t="str">
            <v>Steve Reid</v>
          </cell>
          <cell r="C67" t="str">
            <v>Sr11</v>
          </cell>
          <cell r="D67">
            <v>40269</v>
          </cell>
          <cell r="E67">
            <v>1100</v>
          </cell>
          <cell r="F67" t="str">
            <v>Grain</v>
          </cell>
        </row>
        <row r="68">
          <cell r="A68">
            <v>2012.0006699999983</v>
          </cell>
          <cell r="B68" t="str">
            <v>Steve Reid</v>
          </cell>
          <cell r="C68" t="str">
            <v>SR12</v>
          </cell>
          <cell r="D68">
            <v>40269</v>
          </cell>
          <cell r="E68">
            <v>1100</v>
          </cell>
          <cell r="F68" t="str">
            <v>Grain</v>
          </cell>
        </row>
        <row r="69">
          <cell r="A69">
            <v>2012.0006799999983</v>
          </cell>
          <cell r="B69" t="str">
            <v>Steve Reid</v>
          </cell>
          <cell r="C69" t="str">
            <v>Sr13</v>
          </cell>
          <cell r="D69">
            <v>40269</v>
          </cell>
          <cell r="E69">
            <v>1100</v>
          </cell>
          <cell r="F69" t="str">
            <v>Grain</v>
          </cell>
        </row>
        <row r="70">
          <cell r="A70">
            <v>2012.0006899999983</v>
          </cell>
          <cell r="B70" t="str">
            <v>Steve Reid</v>
          </cell>
          <cell r="C70" t="str">
            <v>SR14</v>
          </cell>
          <cell r="D70">
            <v>40269</v>
          </cell>
          <cell r="E70">
            <v>1100</v>
          </cell>
          <cell r="F70" t="str">
            <v>Grain</v>
          </cell>
        </row>
        <row r="71">
          <cell r="A71">
            <v>2012.0006999999982</v>
          </cell>
          <cell r="B71" t="str">
            <v>Steve Reid</v>
          </cell>
          <cell r="C71" t="str">
            <v>SR15</v>
          </cell>
          <cell r="D71">
            <v>40269</v>
          </cell>
          <cell r="E71">
            <v>1100</v>
          </cell>
          <cell r="F71" t="str">
            <v>Grain</v>
          </cell>
        </row>
        <row r="72">
          <cell r="A72">
            <v>2012.0007099999982</v>
          </cell>
          <cell r="B72" t="str">
            <v>Steve Reid</v>
          </cell>
          <cell r="C72" t="str">
            <v>SR16</v>
          </cell>
          <cell r="D72">
            <v>40269</v>
          </cell>
          <cell r="E72">
            <v>1100</v>
          </cell>
          <cell r="F72" t="str">
            <v>Grain</v>
          </cell>
        </row>
        <row r="73">
          <cell r="A73">
            <v>2012.0007199999982</v>
          </cell>
          <cell r="B73" t="str">
            <v>Steve Reid</v>
          </cell>
          <cell r="C73" t="str">
            <v>SR17</v>
          </cell>
          <cell r="D73">
            <v>40269</v>
          </cell>
          <cell r="E73">
            <v>1100</v>
          </cell>
          <cell r="F73" t="str">
            <v>Grain</v>
          </cell>
        </row>
        <row r="74">
          <cell r="A74">
            <v>2012.0007299999982</v>
          </cell>
          <cell r="B74" t="str">
            <v>Steve Reid</v>
          </cell>
          <cell r="C74" t="str">
            <v>SR18</v>
          </cell>
          <cell r="D74">
            <v>40269</v>
          </cell>
          <cell r="E74">
            <v>1100</v>
          </cell>
          <cell r="F74" t="str">
            <v>Grain</v>
          </cell>
        </row>
        <row r="75">
          <cell r="A75">
            <v>2012.0007399999981</v>
          </cell>
          <cell r="B75" t="str">
            <v>Steve Reid</v>
          </cell>
          <cell r="C75" t="str">
            <v>SR19</v>
          </cell>
          <cell r="D75">
            <v>40269</v>
          </cell>
          <cell r="E75">
            <v>1100</v>
          </cell>
          <cell r="F75" t="str">
            <v>Grain</v>
          </cell>
        </row>
        <row r="76">
          <cell r="A76">
            <v>2012.0007499999981</v>
          </cell>
          <cell r="B76" t="str">
            <v>Steve Reid</v>
          </cell>
          <cell r="C76" t="str">
            <v>SR20</v>
          </cell>
          <cell r="D76">
            <v>40269</v>
          </cell>
          <cell r="E76">
            <v>1100</v>
          </cell>
          <cell r="F76" t="str">
            <v>Grain</v>
          </cell>
        </row>
        <row r="77">
          <cell r="A77">
            <v>2012.0007599999981</v>
          </cell>
          <cell r="B77" t="str">
            <v>Triple E Farm</v>
          </cell>
          <cell r="C77" t="str">
            <v>twin boy</v>
          </cell>
          <cell r="D77">
            <v>40817</v>
          </cell>
          <cell r="F77" t="str">
            <v>Grass</v>
          </cell>
        </row>
        <row r="78">
          <cell r="A78">
            <v>2012.0007699999981</v>
          </cell>
          <cell r="B78" t="str">
            <v>Triple E Farm</v>
          </cell>
          <cell r="C78" t="str">
            <v>part jersey</v>
          </cell>
          <cell r="D78">
            <v>40817</v>
          </cell>
          <cell r="F78" t="str">
            <v>Grass</v>
          </cell>
        </row>
        <row r="79">
          <cell r="A79">
            <v>2012.000779999998</v>
          </cell>
          <cell r="B79" t="str">
            <v>Triple E Farm</v>
          </cell>
          <cell r="C79" t="str">
            <v>black front lg</v>
          </cell>
          <cell r="D79">
            <v>40848</v>
          </cell>
          <cell r="F79" t="str">
            <v>Grass</v>
          </cell>
        </row>
        <row r="80">
          <cell r="A80">
            <v>2012.000789999998</v>
          </cell>
          <cell r="B80" t="str">
            <v>Triple E Farm</v>
          </cell>
          <cell r="C80" t="str">
            <v>white bull</v>
          </cell>
          <cell r="D80">
            <v>40849</v>
          </cell>
          <cell r="F80" t="str">
            <v>Grass</v>
          </cell>
        </row>
        <row r="81">
          <cell r="A81">
            <v>2012.000799999998</v>
          </cell>
          <cell r="B81" t="str">
            <v>Triple E Farm</v>
          </cell>
          <cell r="C81" t="str">
            <v>little blk/wht</v>
          </cell>
          <cell r="D81">
            <v>40634</v>
          </cell>
          <cell r="F81" t="str">
            <v>Grass</v>
          </cell>
        </row>
        <row r="82">
          <cell r="A82">
            <v>2012.000809999998</v>
          </cell>
          <cell r="B82" t="str">
            <v>Triple E Farm</v>
          </cell>
          <cell r="C82" t="str">
            <v>white cow</v>
          </cell>
          <cell r="D82">
            <v>40664</v>
          </cell>
          <cell r="F82" t="str">
            <v>Grass</v>
          </cell>
        </row>
        <row r="83">
          <cell r="A83">
            <v>2012.0008199999979</v>
          </cell>
          <cell r="B83" t="str">
            <v>Triple E Farm</v>
          </cell>
          <cell r="C83" t="str">
            <v>big boy</v>
          </cell>
          <cell r="D83">
            <v>40634</v>
          </cell>
          <cell r="F83" t="str">
            <v>Grass</v>
          </cell>
        </row>
        <row r="84">
          <cell r="A84">
            <v>2012.0008299999979</v>
          </cell>
          <cell r="B84" t="str">
            <v>Triple E Farm</v>
          </cell>
          <cell r="C84" t="str">
            <v>jersey</v>
          </cell>
          <cell r="D84">
            <v>40664</v>
          </cell>
          <cell r="F84" t="str">
            <v>Grass</v>
          </cell>
        </row>
        <row r="85">
          <cell r="A85">
            <v>2012.0008399999979</v>
          </cell>
          <cell r="B85" t="str">
            <v>Triple E Farm</v>
          </cell>
          <cell r="C85" t="str">
            <v>twin 1</v>
          </cell>
          <cell r="D85">
            <v>40695</v>
          </cell>
          <cell r="F85" t="str">
            <v>Grass</v>
          </cell>
        </row>
        <row r="86">
          <cell r="A86">
            <v>2012.0008499999979</v>
          </cell>
          <cell r="B86" t="str">
            <v>Triple E Farm</v>
          </cell>
          <cell r="C86" t="str">
            <v>twin 2</v>
          </cell>
          <cell r="D86">
            <v>40695</v>
          </cell>
          <cell r="F86" t="str">
            <v>Grass</v>
          </cell>
        </row>
        <row r="87">
          <cell r="A87">
            <v>2012.0008599999978</v>
          </cell>
          <cell r="B87" t="str">
            <v>Dave King</v>
          </cell>
          <cell r="C87">
            <v>1104</v>
          </cell>
          <cell r="D87">
            <v>40634</v>
          </cell>
          <cell r="F87" t="str">
            <v>Grain</v>
          </cell>
        </row>
        <row r="88">
          <cell r="A88">
            <v>2012.0008699999978</v>
          </cell>
          <cell r="B88" t="str">
            <v>Dave King</v>
          </cell>
          <cell r="C88">
            <v>1106</v>
          </cell>
          <cell r="D88">
            <v>40634</v>
          </cell>
          <cell r="F88" t="str">
            <v>Grain</v>
          </cell>
        </row>
        <row r="89">
          <cell r="A89">
            <v>2012.0008799999978</v>
          </cell>
          <cell r="B89" t="str">
            <v>Dave King</v>
          </cell>
          <cell r="C89">
            <v>1109</v>
          </cell>
          <cell r="D89">
            <v>40664</v>
          </cell>
          <cell r="F89" t="str">
            <v>Grain</v>
          </cell>
        </row>
        <row r="90">
          <cell r="A90">
            <v>2012.0008899999978</v>
          </cell>
          <cell r="B90" t="str">
            <v>Dave King</v>
          </cell>
          <cell r="C90">
            <v>1112</v>
          </cell>
          <cell r="D90">
            <v>40695</v>
          </cell>
          <cell r="F90" t="str">
            <v>Grain</v>
          </cell>
        </row>
        <row r="91">
          <cell r="A91">
            <v>2012.0008999999977</v>
          </cell>
          <cell r="B91" t="str">
            <v>Dave King</v>
          </cell>
          <cell r="C91">
            <v>1114</v>
          </cell>
          <cell r="D91">
            <v>40696</v>
          </cell>
          <cell r="F91" t="str">
            <v>Grain</v>
          </cell>
        </row>
        <row r="92">
          <cell r="A92">
            <v>2012.0009099999977</v>
          </cell>
          <cell r="B92" t="str">
            <v>Dave King</v>
          </cell>
          <cell r="C92">
            <v>11</v>
          </cell>
          <cell r="D92">
            <v>40697</v>
          </cell>
          <cell r="F92" t="str">
            <v>Grain</v>
          </cell>
        </row>
        <row r="93">
          <cell r="A93">
            <v>2012.0009199999977</v>
          </cell>
          <cell r="B93" t="str">
            <v>Dave King</v>
          </cell>
          <cell r="C93">
            <v>2</v>
          </cell>
          <cell r="D93">
            <v>40698</v>
          </cell>
          <cell r="F93" t="str">
            <v>Grain</v>
          </cell>
        </row>
        <row r="94">
          <cell r="A94">
            <v>2012.0009299999977</v>
          </cell>
          <cell r="B94" t="str">
            <v>Dave King</v>
          </cell>
          <cell r="C94">
            <v>6</v>
          </cell>
          <cell r="D94">
            <v>40699</v>
          </cell>
          <cell r="F94" t="str">
            <v>Grain</v>
          </cell>
        </row>
        <row r="95">
          <cell r="A95">
            <v>2012.0009399999976</v>
          </cell>
          <cell r="B95" t="str">
            <v>Dave King</v>
          </cell>
          <cell r="C95">
            <v>1</v>
          </cell>
          <cell r="D95">
            <v>40700</v>
          </cell>
          <cell r="F95" t="str">
            <v>Grain</v>
          </cell>
        </row>
        <row r="96">
          <cell r="A96">
            <v>2012.0009499999976</v>
          </cell>
          <cell r="B96" t="str">
            <v>Dave King</v>
          </cell>
          <cell r="C96">
            <v>7</v>
          </cell>
          <cell r="D96">
            <v>40701</v>
          </cell>
          <cell r="F96" t="str">
            <v>Grain</v>
          </cell>
        </row>
        <row r="97">
          <cell r="A97">
            <v>2012.0009599999976</v>
          </cell>
          <cell r="B97" t="str">
            <v>Ortensi</v>
          </cell>
          <cell r="C97">
            <v>9</v>
          </cell>
          <cell r="D97">
            <v>40664</v>
          </cell>
        </row>
        <row r="98">
          <cell r="A98">
            <v>2012.0009699999976</v>
          </cell>
          <cell r="B98" t="str">
            <v>Ortensi</v>
          </cell>
          <cell r="C98">
            <v>12</v>
          </cell>
          <cell r="D98">
            <v>40664</v>
          </cell>
        </row>
        <row r="99">
          <cell r="A99">
            <v>2012.0009799999975</v>
          </cell>
          <cell r="B99" t="str">
            <v>Ortensi</v>
          </cell>
          <cell r="C99">
            <v>11</v>
          </cell>
          <cell r="D99">
            <v>40664</v>
          </cell>
        </row>
        <row r="100">
          <cell r="A100">
            <v>2012.0009899999975</v>
          </cell>
          <cell r="B100" t="str">
            <v>Duell Hollow Farm</v>
          </cell>
          <cell r="C100" t="str">
            <v>7a</v>
          </cell>
          <cell r="F100" t="str">
            <v>Grain</v>
          </cell>
        </row>
        <row r="101">
          <cell r="A101">
            <v>2012.0009999999975</v>
          </cell>
          <cell r="B101" t="str">
            <v>Duell Hollow Farm</v>
          </cell>
          <cell r="C101">
            <v>2</v>
          </cell>
          <cell r="F101" t="str">
            <v>Grain</v>
          </cell>
        </row>
        <row r="102">
          <cell r="A102">
            <v>2012.0010099999974</v>
          </cell>
          <cell r="B102" t="str">
            <v>Duell Hollow Farm</v>
          </cell>
          <cell r="C102">
            <v>3</v>
          </cell>
          <cell r="F102" t="str">
            <v>Grain</v>
          </cell>
        </row>
        <row r="103">
          <cell r="A103">
            <v>2012.0010199999974</v>
          </cell>
          <cell r="B103" t="str">
            <v>Duell Hollow Farm</v>
          </cell>
          <cell r="C103" t="str">
            <v>8a</v>
          </cell>
          <cell r="F103" t="str">
            <v>Grain</v>
          </cell>
        </row>
        <row r="104">
          <cell r="A104">
            <v>2012.0010299999974</v>
          </cell>
          <cell r="B104" t="str">
            <v>Duell Hollow Farm</v>
          </cell>
          <cell r="C104" t="str">
            <v>9a</v>
          </cell>
          <cell r="F104" t="str">
            <v>Grain</v>
          </cell>
        </row>
        <row r="105">
          <cell r="A105">
            <v>2012.0010399999974</v>
          </cell>
          <cell r="B105" t="str">
            <v>Duell Hollow Farm</v>
          </cell>
          <cell r="C105" t="str">
            <v>10a</v>
          </cell>
          <cell r="F105" t="str">
            <v>Grain</v>
          </cell>
        </row>
        <row r="106">
          <cell r="A106">
            <v>2012.0010499999973</v>
          </cell>
          <cell r="B106" t="str">
            <v>Duell Hollow Farm</v>
          </cell>
          <cell r="C106">
            <v>11</v>
          </cell>
          <cell r="F106" t="str">
            <v>Grain</v>
          </cell>
        </row>
        <row r="107">
          <cell r="A107">
            <v>2012.0010599999973</v>
          </cell>
          <cell r="B107" t="str">
            <v>Duell Hollow Farm</v>
          </cell>
          <cell r="C107">
            <v>4</v>
          </cell>
          <cell r="F107" t="str">
            <v>Grain</v>
          </cell>
        </row>
        <row r="108">
          <cell r="A108">
            <v>2012.0010699999973</v>
          </cell>
          <cell r="B108" t="str">
            <v>Duell Hollow Farm</v>
          </cell>
          <cell r="C108" t="str">
            <v>12a</v>
          </cell>
          <cell r="F108" t="str">
            <v>Grain</v>
          </cell>
        </row>
        <row r="109">
          <cell r="A109">
            <v>2012.0010799999973</v>
          </cell>
          <cell r="B109" t="str">
            <v>Duell Hollow Farm</v>
          </cell>
          <cell r="C109" t="str">
            <v>13a</v>
          </cell>
          <cell r="F109" t="str">
            <v>Grain</v>
          </cell>
        </row>
        <row r="110">
          <cell r="A110">
            <v>2012.0010899999972</v>
          </cell>
          <cell r="B110" t="str">
            <v>Duell Hollow Farm</v>
          </cell>
          <cell r="C110" t="str">
            <v>14a</v>
          </cell>
          <cell r="F110" t="str">
            <v>Grain</v>
          </cell>
        </row>
        <row r="111">
          <cell r="A111">
            <v>2012.0010999999972</v>
          </cell>
          <cell r="B111" t="str">
            <v>Duell Hollow Farm</v>
          </cell>
          <cell r="C111" t="str">
            <v>15a</v>
          </cell>
          <cell r="F111" t="str">
            <v>Grain</v>
          </cell>
        </row>
        <row r="112">
          <cell r="A112">
            <v>2012.0011099999972</v>
          </cell>
          <cell r="B112" t="str">
            <v>Duell Hollow Farm</v>
          </cell>
          <cell r="C112" t="str">
            <v>16a</v>
          </cell>
          <cell r="F112" t="str">
            <v>Grain</v>
          </cell>
        </row>
        <row r="113">
          <cell r="A113">
            <v>2012.0011199999972</v>
          </cell>
          <cell r="B113" t="str">
            <v>Duell Hollow Farm</v>
          </cell>
          <cell r="C113" t="str">
            <v>17a</v>
          </cell>
          <cell r="F113" t="str">
            <v>Grain</v>
          </cell>
        </row>
        <row r="114">
          <cell r="A114">
            <v>2012.0011299999971</v>
          </cell>
          <cell r="B114" t="str">
            <v>Duell Hollow Farm</v>
          </cell>
          <cell r="C114" t="str">
            <v>18a</v>
          </cell>
          <cell r="F114" t="str">
            <v>Grain</v>
          </cell>
        </row>
        <row r="115">
          <cell r="A115">
            <v>2012.0011399999971</v>
          </cell>
          <cell r="B115" t="str">
            <v>Duell Hollow Farm</v>
          </cell>
          <cell r="C115" t="str">
            <v>19a</v>
          </cell>
          <cell r="F115" t="str">
            <v>Grain</v>
          </cell>
        </row>
        <row r="116">
          <cell r="A116">
            <v>2012.0011499999971</v>
          </cell>
          <cell r="B116" t="str">
            <v>Duell Hollow Farm</v>
          </cell>
          <cell r="C116" t="str">
            <v>20a</v>
          </cell>
          <cell r="F116" t="str">
            <v>Grain</v>
          </cell>
        </row>
        <row r="117">
          <cell r="A117">
            <v>2012.0011599999971</v>
          </cell>
          <cell r="B117" t="str">
            <v>Duell Hollow Farm</v>
          </cell>
          <cell r="C117" t="str">
            <v>21a</v>
          </cell>
          <cell r="F117" t="str">
            <v>Grain</v>
          </cell>
        </row>
        <row r="118">
          <cell r="A118">
            <v>2012.001169999997</v>
          </cell>
          <cell r="B118" t="str">
            <v>Duell Hollow Farm</v>
          </cell>
          <cell r="C118" t="str">
            <v>22a</v>
          </cell>
          <cell r="F118" t="str">
            <v>Grain</v>
          </cell>
        </row>
        <row r="119">
          <cell r="A119">
            <v>2012.001179999997</v>
          </cell>
          <cell r="B119" t="str">
            <v>Duell Hollow Farm</v>
          </cell>
          <cell r="C119" t="str">
            <v>23a</v>
          </cell>
          <cell r="F119" t="str">
            <v>Grain</v>
          </cell>
        </row>
        <row r="120">
          <cell r="A120">
            <v>2012.001189999997</v>
          </cell>
          <cell r="B120" t="str">
            <v>Duell Hollow Farm</v>
          </cell>
          <cell r="C120" t="str">
            <v>24a</v>
          </cell>
          <cell r="F120" t="str">
            <v>Grain</v>
          </cell>
        </row>
        <row r="121">
          <cell r="A121">
            <v>2012.001199999997</v>
          </cell>
          <cell r="B121" t="str">
            <v>Duell Hollow Farm</v>
          </cell>
          <cell r="C121">
            <v>5</v>
          </cell>
          <cell r="F121" t="str">
            <v>Grain</v>
          </cell>
        </row>
        <row r="122">
          <cell r="A122">
            <v>2012.0012099999969</v>
          </cell>
          <cell r="B122" t="str">
            <v>Duell Hollow Farm</v>
          </cell>
          <cell r="C122">
            <v>6</v>
          </cell>
          <cell r="F122" t="str">
            <v>Grain</v>
          </cell>
        </row>
        <row r="123">
          <cell r="A123">
            <v>2012.0012199999969</v>
          </cell>
          <cell r="B123" t="str">
            <v>Duell Hollow Farm</v>
          </cell>
          <cell r="C123">
            <v>7</v>
          </cell>
          <cell r="F123" t="str">
            <v>Grain</v>
          </cell>
        </row>
        <row r="124">
          <cell r="A124">
            <v>2012.0012299999969</v>
          </cell>
          <cell r="B124" t="str">
            <v>Duell Hollow Farm</v>
          </cell>
          <cell r="C124" t="str">
            <v>25a</v>
          </cell>
          <cell r="F124" t="str">
            <v>Grain</v>
          </cell>
        </row>
        <row r="125">
          <cell r="A125">
            <v>2012.0012399999969</v>
          </cell>
          <cell r="B125" t="str">
            <v>Manx Station Farm</v>
          </cell>
          <cell r="F125" t="str">
            <v>Grass</v>
          </cell>
        </row>
        <row r="126">
          <cell r="A126">
            <v>2012.0012499999968</v>
          </cell>
          <cell r="B126" t="str">
            <v>Manx Station Farm</v>
          </cell>
          <cell r="F126" t="str">
            <v>Grass</v>
          </cell>
        </row>
        <row r="127">
          <cell r="A127">
            <v>2012.0012599999968</v>
          </cell>
          <cell r="B127" t="str">
            <v>Manx Station Farm</v>
          </cell>
          <cell r="F127" t="str">
            <v>Grass</v>
          </cell>
        </row>
        <row r="128">
          <cell r="A128">
            <v>2012.0012699999968</v>
          </cell>
          <cell r="B128" t="str">
            <v>Manx Station Farm</v>
          </cell>
          <cell r="F128" t="str">
            <v>Grass</v>
          </cell>
        </row>
        <row r="129">
          <cell r="A129">
            <v>2012.0012799999968</v>
          </cell>
          <cell r="B129" t="str">
            <v>Manx Station Farm</v>
          </cell>
          <cell r="F129" t="str">
            <v>Grass</v>
          </cell>
        </row>
        <row r="130">
          <cell r="A130">
            <v>2012.0012899999967</v>
          </cell>
          <cell r="B130" t="str">
            <v>Manx Station Farm</v>
          </cell>
          <cell r="F130" t="str">
            <v>Grass</v>
          </cell>
        </row>
        <row r="131">
          <cell r="A131">
            <v>2012.0012999999967</v>
          </cell>
          <cell r="B131" t="str">
            <v>Manx Station Farm</v>
          </cell>
          <cell r="F131" t="str">
            <v>Grass</v>
          </cell>
        </row>
        <row r="132">
          <cell r="A132">
            <v>2012.0013099999967</v>
          </cell>
          <cell r="B132" t="str">
            <v>Manx Station Farm</v>
          </cell>
          <cell r="F132" t="str">
            <v>Grass</v>
          </cell>
        </row>
        <row r="133">
          <cell r="A133">
            <v>2012.0013199999967</v>
          </cell>
          <cell r="B133" t="str">
            <v>Manx Station Farm</v>
          </cell>
          <cell r="F133" t="str">
            <v>Grass</v>
          </cell>
        </row>
        <row r="134">
          <cell r="A134">
            <v>2012.0013299999966</v>
          </cell>
          <cell r="B134" t="str">
            <v>Dave Brown</v>
          </cell>
          <cell r="F134" t="str">
            <v>Grass</v>
          </cell>
        </row>
        <row r="135">
          <cell r="A135">
            <v>2012.0013399999966</v>
          </cell>
          <cell r="B135" t="str">
            <v>Dave Brown</v>
          </cell>
          <cell r="F135" t="str">
            <v>Grass</v>
          </cell>
        </row>
        <row r="136">
          <cell r="A136">
            <v>2012.0013499999966</v>
          </cell>
          <cell r="B136" t="str">
            <v>Dave Brown</v>
          </cell>
          <cell r="F136" t="str">
            <v>Grass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A2">
            <v>41099</v>
          </cell>
        </row>
        <row r="3">
          <cell r="A3">
            <v>41106</v>
          </cell>
        </row>
        <row r="4">
          <cell r="A4">
            <v>41113</v>
          </cell>
        </row>
        <row r="5">
          <cell r="A5">
            <v>41120</v>
          </cell>
        </row>
        <row r="6">
          <cell r="A6">
            <v>41127</v>
          </cell>
        </row>
        <row r="7">
          <cell r="A7">
            <v>41134</v>
          </cell>
        </row>
        <row r="8">
          <cell r="A8">
            <v>41141</v>
          </cell>
        </row>
        <row r="9">
          <cell r="A9">
            <v>41148</v>
          </cell>
        </row>
        <row r="10">
          <cell r="A10">
            <v>41155</v>
          </cell>
        </row>
        <row r="11">
          <cell r="A11">
            <v>41162</v>
          </cell>
        </row>
        <row r="12">
          <cell r="A12">
            <v>41169</v>
          </cell>
        </row>
        <row r="13">
          <cell r="A13">
            <v>41176</v>
          </cell>
        </row>
        <row r="14">
          <cell r="A14">
            <v>41183</v>
          </cell>
        </row>
        <row r="15">
          <cell r="A15">
            <v>41190</v>
          </cell>
        </row>
        <row r="16">
          <cell r="A16">
            <v>41197</v>
          </cell>
        </row>
        <row r="17">
          <cell r="A17">
            <v>41204</v>
          </cell>
        </row>
        <row r="18">
          <cell r="A18">
            <v>41211</v>
          </cell>
        </row>
        <row r="19">
          <cell r="A19">
            <v>41218</v>
          </cell>
        </row>
        <row r="20">
          <cell r="A20">
            <v>41225</v>
          </cell>
        </row>
        <row r="21">
          <cell r="A21">
            <v>41232</v>
          </cell>
        </row>
        <row r="22">
          <cell r="A22">
            <v>41239</v>
          </cell>
        </row>
        <row r="23">
          <cell r="A23">
            <v>41246</v>
          </cell>
        </row>
        <row r="24">
          <cell r="A24">
            <v>41253</v>
          </cell>
        </row>
        <row r="25">
          <cell r="A25">
            <v>41260</v>
          </cell>
        </row>
        <row r="26">
          <cell r="A26">
            <v>41267</v>
          </cell>
        </row>
        <row r="27">
          <cell r="A27">
            <v>41274</v>
          </cell>
        </row>
        <row r="28">
          <cell r="A28">
            <v>41281</v>
          </cell>
        </row>
        <row r="29">
          <cell r="A29">
            <v>41288</v>
          </cell>
        </row>
        <row r="30">
          <cell r="A30">
            <v>41295</v>
          </cell>
        </row>
        <row r="31">
          <cell r="A31">
            <v>41302</v>
          </cell>
        </row>
        <row r="32">
          <cell r="A32">
            <v>41309</v>
          </cell>
        </row>
        <row r="33">
          <cell r="A33">
            <v>41316</v>
          </cell>
        </row>
        <row r="34">
          <cell r="A34">
            <v>41323</v>
          </cell>
        </row>
        <row r="35">
          <cell r="A35">
            <v>41330</v>
          </cell>
        </row>
        <row r="36">
          <cell r="A36">
            <v>41337</v>
          </cell>
        </row>
        <row r="37">
          <cell r="A37">
            <v>41344</v>
          </cell>
        </row>
        <row r="38">
          <cell r="A38">
            <v>41351</v>
          </cell>
        </row>
        <row r="39">
          <cell r="A39">
            <v>41358</v>
          </cell>
        </row>
        <row r="40">
          <cell r="A40">
            <v>41365</v>
          </cell>
        </row>
        <row r="41">
          <cell r="A41">
            <v>41372</v>
          </cell>
        </row>
        <row r="42">
          <cell r="A42">
            <v>41379</v>
          </cell>
        </row>
        <row r="43">
          <cell r="A43">
            <v>41386</v>
          </cell>
        </row>
        <row r="44">
          <cell r="A44">
            <v>41393</v>
          </cell>
        </row>
        <row r="45">
          <cell r="A45">
            <v>41400</v>
          </cell>
        </row>
        <row r="46">
          <cell r="A46">
            <v>41407</v>
          </cell>
        </row>
        <row r="47">
          <cell r="A47">
            <v>41414</v>
          </cell>
        </row>
        <row r="48">
          <cell r="A48">
            <v>41421</v>
          </cell>
        </row>
        <row r="49">
          <cell r="A49">
            <v>41428</v>
          </cell>
        </row>
        <row r="50">
          <cell r="A50">
            <v>41435</v>
          </cell>
        </row>
        <row r="51">
          <cell r="A51">
            <v>41442</v>
          </cell>
        </row>
        <row r="52">
          <cell r="A52">
            <v>41449</v>
          </cell>
        </row>
        <row r="53">
          <cell r="A53">
            <v>41456</v>
          </cell>
        </row>
        <row r="54">
          <cell r="A54">
            <v>41463</v>
          </cell>
        </row>
        <row r="55">
          <cell r="A55">
            <v>41470</v>
          </cell>
        </row>
        <row r="56">
          <cell r="A56">
            <v>41477</v>
          </cell>
        </row>
        <row r="57">
          <cell r="A57">
            <v>41484</v>
          </cell>
        </row>
        <row r="58">
          <cell r="A58">
            <v>41491</v>
          </cell>
        </row>
        <row r="59">
          <cell r="A59">
            <v>41498</v>
          </cell>
        </row>
        <row r="60">
          <cell r="A60">
            <v>41505</v>
          </cell>
        </row>
        <row r="61">
          <cell r="A61">
            <v>41512</v>
          </cell>
        </row>
        <row r="62">
          <cell r="A62">
            <v>41519</v>
          </cell>
        </row>
        <row r="63">
          <cell r="A63">
            <v>41526</v>
          </cell>
        </row>
        <row r="64">
          <cell r="A64">
            <v>41533</v>
          </cell>
        </row>
        <row r="65">
          <cell r="A65">
            <v>41540</v>
          </cell>
        </row>
        <row r="66">
          <cell r="A66">
            <v>41547</v>
          </cell>
        </row>
        <row r="67">
          <cell r="A67">
            <v>41554</v>
          </cell>
        </row>
        <row r="68">
          <cell r="A68">
            <v>41561</v>
          </cell>
        </row>
        <row r="69">
          <cell r="A69">
            <v>41568</v>
          </cell>
        </row>
        <row r="70">
          <cell r="A70">
            <v>41575</v>
          </cell>
        </row>
        <row r="71">
          <cell r="A71">
            <v>41582</v>
          </cell>
        </row>
        <row r="72">
          <cell r="A72">
            <v>41589</v>
          </cell>
        </row>
        <row r="73">
          <cell r="A73">
            <v>41596</v>
          </cell>
        </row>
        <row r="74">
          <cell r="A74">
            <v>41603</v>
          </cell>
        </row>
        <row r="75">
          <cell r="A75">
            <v>41610</v>
          </cell>
        </row>
        <row r="76">
          <cell r="A76">
            <v>41617</v>
          </cell>
        </row>
        <row r="77">
          <cell r="A77">
            <v>41624</v>
          </cell>
        </row>
        <row r="78">
          <cell r="A78">
            <v>41631</v>
          </cell>
        </row>
        <row r="79">
          <cell r="A79">
            <v>41638</v>
          </cell>
        </row>
        <row r="80">
          <cell r="A80">
            <v>41645</v>
          </cell>
        </row>
        <row r="81">
          <cell r="A81">
            <v>41652</v>
          </cell>
        </row>
        <row r="82">
          <cell r="A82">
            <v>41659</v>
          </cell>
        </row>
        <row r="83">
          <cell r="A83">
            <v>41666</v>
          </cell>
        </row>
        <row r="84">
          <cell r="A84">
            <v>41673</v>
          </cell>
        </row>
        <row r="85">
          <cell r="A85">
            <v>41680</v>
          </cell>
        </row>
        <row r="86">
          <cell r="A86">
            <v>41687</v>
          </cell>
        </row>
        <row r="87">
          <cell r="A87">
            <v>41694</v>
          </cell>
        </row>
        <row r="88">
          <cell r="A88">
            <v>41701</v>
          </cell>
        </row>
        <row r="89">
          <cell r="A89">
            <v>41708</v>
          </cell>
        </row>
        <row r="90">
          <cell r="A90">
            <v>41715</v>
          </cell>
        </row>
        <row r="91">
          <cell r="A91">
            <v>41722</v>
          </cell>
        </row>
        <row r="92">
          <cell r="A92">
            <v>41729</v>
          </cell>
        </row>
        <row r="93">
          <cell r="A93">
            <v>41736</v>
          </cell>
        </row>
        <row r="94">
          <cell r="A94">
            <v>41743</v>
          </cell>
        </row>
        <row r="95">
          <cell r="A95">
            <v>41750</v>
          </cell>
        </row>
        <row r="96">
          <cell r="A96">
            <v>41757</v>
          </cell>
        </row>
        <row r="97">
          <cell r="A97">
            <v>41764</v>
          </cell>
        </row>
        <row r="98">
          <cell r="A98">
            <v>41771</v>
          </cell>
        </row>
        <row r="99">
          <cell r="A99">
            <v>41778</v>
          </cell>
        </row>
        <row r="100">
          <cell r="A100">
            <v>41785</v>
          </cell>
        </row>
        <row r="101">
          <cell r="A101">
            <v>41792</v>
          </cell>
        </row>
        <row r="102">
          <cell r="A102">
            <v>41799</v>
          </cell>
        </row>
        <row r="103">
          <cell r="A103">
            <v>41806</v>
          </cell>
        </row>
        <row r="104">
          <cell r="A104">
            <v>41813</v>
          </cell>
        </row>
        <row r="105">
          <cell r="A105">
            <v>41820</v>
          </cell>
        </row>
        <row r="106">
          <cell r="A106">
            <v>41827</v>
          </cell>
        </row>
        <row r="107">
          <cell r="A107">
            <v>41834</v>
          </cell>
        </row>
        <row r="108">
          <cell r="A108">
            <v>41841</v>
          </cell>
        </row>
        <row r="109">
          <cell r="A109">
            <v>41848</v>
          </cell>
        </row>
        <row r="110">
          <cell r="A110">
            <v>41855</v>
          </cell>
        </row>
        <row r="111">
          <cell r="A111">
            <v>41862</v>
          </cell>
        </row>
        <row r="112">
          <cell r="A112">
            <v>41869</v>
          </cell>
        </row>
        <row r="113">
          <cell r="A113">
            <v>41876</v>
          </cell>
        </row>
        <row r="114">
          <cell r="A114">
            <v>41883</v>
          </cell>
        </row>
        <row r="115">
          <cell r="A115">
            <v>41890</v>
          </cell>
        </row>
        <row r="116">
          <cell r="A116">
            <v>41897</v>
          </cell>
        </row>
        <row r="117">
          <cell r="A117">
            <v>41904</v>
          </cell>
        </row>
        <row r="118">
          <cell r="A118">
            <v>41911</v>
          </cell>
        </row>
        <row r="119">
          <cell r="A119">
            <v>41918</v>
          </cell>
        </row>
        <row r="120">
          <cell r="A120">
            <v>41925</v>
          </cell>
        </row>
        <row r="121">
          <cell r="A121">
            <v>41932</v>
          </cell>
        </row>
        <row r="122">
          <cell r="A122">
            <v>41939</v>
          </cell>
        </row>
        <row r="123">
          <cell r="A123">
            <v>41946</v>
          </cell>
        </row>
        <row r="124">
          <cell r="A124">
            <v>41953</v>
          </cell>
        </row>
        <row r="125">
          <cell r="A125">
            <v>41960</v>
          </cell>
        </row>
        <row r="126">
          <cell r="A126">
            <v>41967</v>
          </cell>
        </row>
        <row r="127">
          <cell r="A127">
            <v>41974</v>
          </cell>
        </row>
        <row r="128">
          <cell r="A128">
            <v>41981</v>
          </cell>
        </row>
        <row r="129">
          <cell r="A129">
            <v>41988</v>
          </cell>
        </row>
        <row r="130">
          <cell r="A130">
            <v>41995</v>
          </cell>
        </row>
        <row r="131">
          <cell r="A131">
            <v>42002</v>
          </cell>
        </row>
        <row r="132">
          <cell r="A132">
            <v>42009</v>
          </cell>
        </row>
        <row r="133">
          <cell r="A133">
            <v>42016</v>
          </cell>
        </row>
        <row r="134">
          <cell r="A134">
            <v>42023</v>
          </cell>
        </row>
        <row r="135">
          <cell r="A135">
            <v>42030</v>
          </cell>
        </row>
        <row r="136">
          <cell r="A136">
            <v>42037</v>
          </cell>
        </row>
        <row r="137">
          <cell r="A137">
            <v>42044</v>
          </cell>
        </row>
        <row r="138">
          <cell r="A138">
            <v>42051</v>
          </cell>
        </row>
        <row r="139">
          <cell r="A139">
            <v>42058</v>
          </cell>
        </row>
        <row r="140">
          <cell r="A140">
            <v>42065</v>
          </cell>
        </row>
        <row r="141">
          <cell r="A141">
            <v>42072</v>
          </cell>
        </row>
        <row r="142">
          <cell r="A142">
            <v>42079</v>
          </cell>
        </row>
        <row r="143">
          <cell r="A143">
            <v>42086</v>
          </cell>
        </row>
        <row r="144">
          <cell r="A144">
            <v>42093</v>
          </cell>
        </row>
        <row r="145">
          <cell r="A145">
            <v>42100</v>
          </cell>
        </row>
        <row r="146">
          <cell r="A146">
            <v>42107</v>
          </cell>
        </row>
        <row r="147">
          <cell r="A147">
            <v>42114</v>
          </cell>
        </row>
        <row r="148">
          <cell r="A148">
            <v>42121</v>
          </cell>
        </row>
        <row r="149">
          <cell r="A149">
            <v>42128</v>
          </cell>
        </row>
        <row r="150">
          <cell r="A150">
            <v>42135</v>
          </cell>
        </row>
        <row r="151">
          <cell r="A151">
            <v>42142</v>
          </cell>
        </row>
        <row r="152">
          <cell r="A152">
            <v>42149</v>
          </cell>
        </row>
        <row r="153">
          <cell r="A153">
            <v>42156</v>
          </cell>
        </row>
        <row r="154">
          <cell r="A154">
            <v>42163</v>
          </cell>
        </row>
        <row r="155">
          <cell r="A155">
            <v>42170</v>
          </cell>
        </row>
        <row r="156">
          <cell r="A156">
            <v>42177</v>
          </cell>
        </row>
        <row r="157">
          <cell r="A157">
            <v>42184</v>
          </cell>
        </row>
        <row r="158">
          <cell r="A158">
            <v>42191</v>
          </cell>
        </row>
        <row r="159">
          <cell r="A159">
            <v>42198</v>
          </cell>
        </row>
        <row r="160">
          <cell r="A160">
            <v>42205</v>
          </cell>
        </row>
        <row r="161">
          <cell r="A161">
            <v>42212</v>
          </cell>
        </row>
        <row r="162">
          <cell r="A162">
            <v>42219</v>
          </cell>
        </row>
        <row r="163">
          <cell r="A163">
            <v>42226</v>
          </cell>
        </row>
        <row r="164">
          <cell r="A164">
            <v>42233</v>
          </cell>
        </row>
        <row r="165">
          <cell r="A165">
            <v>42240</v>
          </cell>
        </row>
        <row r="166">
          <cell r="A166">
            <v>42247</v>
          </cell>
        </row>
        <row r="167">
          <cell r="A167">
            <v>42254</v>
          </cell>
        </row>
        <row r="168">
          <cell r="A168">
            <v>42261</v>
          </cell>
        </row>
        <row r="169">
          <cell r="A169">
            <v>42268</v>
          </cell>
        </row>
        <row r="170">
          <cell r="A170">
            <v>42275</v>
          </cell>
        </row>
        <row r="171">
          <cell r="A171">
            <v>42282</v>
          </cell>
        </row>
        <row r="172">
          <cell r="A172">
            <v>42289</v>
          </cell>
        </row>
        <row r="173">
          <cell r="A173">
            <v>42296</v>
          </cell>
        </row>
        <row r="174">
          <cell r="A174">
            <v>42303</v>
          </cell>
        </row>
        <row r="175">
          <cell r="A175">
            <v>42310</v>
          </cell>
        </row>
        <row r="176">
          <cell r="A176">
            <v>42317</v>
          </cell>
        </row>
        <row r="177">
          <cell r="A177">
            <v>42324</v>
          </cell>
        </row>
        <row r="178">
          <cell r="A178">
            <v>42331</v>
          </cell>
        </row>
        <row r="179">
          <cell r="A179">
            <v>42338</v>
          </cell>
        </row>
        <row r="180">
          <cell r="A180">
            <v>42345</v>
          </cell>
        </row>
        <row r="181">
          <cell r="A181">
            <v>42352</v>
          </cell>
        </row>
        <row r="182">
          <cell r="A182">
            <v>42359</v>
          </cell>
        </row>
        <row r="183">
          <cell r="A183">
            <v>42366</v>
          </cell>
        </row>
        <row r="184">
          <cell r="A184">
            <v>42373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glrowse@gmail.com" TargetMode="External"/><Relationship Id="rId20" Type="http://schemas.openxmlformats.org/officeDocument/2006/relationships/hyperlink" Target="mailto:harrierfields@aol.com" TargetMode="External"/><Relationship Id="rId21" Type="http://schemas.openxmlformats.org/officeDocument/2006/relationships/hyperlink" Target="mailto:bbarfarm@aol.com" TargetMode="External"/><Relationship Id="rId22" Type="http://schemas.openxmlformats.org/officeDocument/2006/relationships/hyperlink" Target="mailto:sugar.mill.farm@gmail.com" TargetMode="External"/><Relationship Id="rId23" Type="http://schemas.openxmlformats.org/officeDocument/2006/relationships/hyperlink" Target="mailto:brianreaser@gmail.com" TargetMode="External"/><Relationship Id="rId24" Type="http://schemas.openxmlformats.org/officeDocument/2006/relationships/hyperlink" Target="mailto:brothersridge@gmail.com" TargetMode="External"/><Relationship Id="rId10" Type="http://schemas.openxmlformats.org/officeDocument/2006/relationships/hyperlink" Target="mailto:casepeabody@verizon.net" TargetMode="External"/><Relationship Id="rId11" Type="http://schemas.openxmlformats.org/officeDocument/2006/relationships/hyperlink" Target="mailto:jodie.kubiak@tylertech.com" TargetMode="External"/><Relationship Id="rId12" Type="http://schemas.openxmlformats.org/officeDocument/2006/relationships/hyperlink" Target="mailto:sue@lanthill.com" TargetMode="External"/><Relationship Id="rId13" Type="http://schemas.openxmlformats.org/officeDocument/2006/relationships/hyperlink" Target="mailto:jhbrown61@gmail.com" TargetMode="External"/><Relationship Id="rId14" Type="http://schemas.openxmlformats.org/officeDocument/2006/relationships/hyperlink" Target="mailto:dacymeadowfarm@yahoo.com" TargetMode="External"/><Relationship Id="rId15" Type="http://schemas.openxmlformats.org/officeDocument/2006/relationships/hyperlink" Target="mailto:cafr44@yahoo.com" TargetMode="External"/><Relationship Id="rId16" Type="http://schemas.openxmlformats.org/officeDocument/2006/relationships/hyperlink" Target="mailto:DavidJKing11@icloud.com" TargetMode="External"/><Relationship Id="rId17" Type="http://schemas.openxmlformats.org/officeDocument/2006/relationships/hyperlink" Target="mailto:berni@theortensifarm.com" TargetMode="External"/><Relationship Id="rId18" Type="http://schemas.openxmlformats.org/officeDocument/2006/relationships/hyperlink" Target="mailto:tilldalefarm@gmail.com" TargetMode="External"/><Relationship Id="rId19" Type="http://schemas.openxmlformats.org/officeDocument/2006/relationships/hyperlink" Target="mailto:lchurch63@yahoo.com" TargetMode="External"/><Relationship Id="rId1" Type="http://schemas.openxmlformats.org/officeDocument/2006/relationships/hyperlink" Target="mailto:whitecloverfarm@gmail.com" TargetMode="External"/><Relationship Id="rId2" Type="http://schemas.openxmlformats.org/officeDocument/2006/relationships/hyperlink" Target="mailto:dstone@chazencompanies.com" TargetMode="External"/><Relationship Id="rId3" Type="http://schemas.openxmlformats.org/officeDocument/2006/relationships/hyperlink" Target="mailto:drexal@freyeangusbeef.com" TargetMode="External"/><Relationship Id="rId4" Type="http://schemas.openxmlformats.org/officeDocument/2006/relationships/hyperlink" Target="mailto:jlynn9437@aol.com" TargetMode="External"/><Relationship Id="rId5" Type="http://schemas.openxmlformats.org/officeDocument/2006/relationships/hyperlink" Target="mailto:larsonrr@myfairpoint.net" TargetMode="External"/><Relationship Id="rId6" Type="http://schemas.openxmlformats.org/officeDocument/2006/relationships/hyperlink" Target="mailto:btg5@cornell.edu" TargetMode="External"/><Relationship Id="rId7" Type="http://schemas.openxmlformats.org/officeDocument/2006/relationships/hyperlink" Target="mailto:mreid638@yahoo.com" TargetMode="External"/><Relationship Id="rId8" Type="http://schemas.openxmlformats.org/officeDocument/2006/relationships/hyperlink" Target="mailto:starbuck.ew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5"/>
  <sheetViews>
    <sheetView workbookViewId="0">
      <pane ySplit="1" topLeftCell="A171" activePane="bottomLeft" state="frozen"/>
      <selection pane="bottomLeft" activeCell="K175" sqref="K175"/>
    </sheetView>
  </sheetViews>
  <sheetFormatPr baseColWidth="10" defaultColWidth="8.83203125" defaultRowHeight="14"/>
  <cols>
    <col min="2" max="2" width="13.83203125" style="95" customWidth="1"/>
    <col min="3" max="3" width="16.5" hidden="1" customWidth="1"/>
    <col min="4" max="4" width="18.6640625" customWidth="1"/>
    <col min="5" max="5" width="10" hidden="1" customWidth="1"/>
    <col min="6" max="6" width="11.1640625" hidden="1" customWidth="1"/>
    <col min="8" max="8" width="13.83203125" style="102" customWidth="1"/>
    <col min="9" max="9" width="0" hidden="1" customWidth="1"/>
    <col min="10" max="10" width="33.6640625" customWidth="1"/>
    <col min="11" max="11" width="34.83203125" customWidth="1"/>
  </cols>
  <sheetData>
    <row r="1" spans="1:10" ht="56">
      <c r="A1" s="1" t="s">
        <v>293</v>
      </c>
      <c r="B1" s="90" t="s">
        <v>294</v>
      </c>
      <c r="C1" s="3" t="s">
        <v>295</v>
      </c>
      <c r="D1" s="4" t="s">
        <v>296</v>
      </c>
      <c r="E1" s="4" t="s">
        <v>297</v>
      </c>
      <c r="F1" s="4" t="s">
        <v>298</v>
      </c>
      <c r="G1" s="5" t="s">
        <v>299</v>
      </c>
      <c r="H1" s="6" t="s">
        <v>169</v>
      </c>
      <c r="I1" s="2" t="s">
        <v>300</v>
      </c>
      <c r="J1" s="7" t="s">
        <v>301</v>
      </c>
    </row>
    <row r="2" spans="1:10">
      <c r="A2" s="8">
        <f>IF(B2="","",WEEKNUM(B2,1))</f>
        <v>28</v>
      </c>
      <c r="B2" s="91">
        <v>41099</v>
      </c>
      <c r="C2" s="10">
        <v>2012.0001299999999</v>
      </c>
      <c r="D2" s="11" t="s">
        <v>302</v>
      </c>
      <c r="E2" s="12">
        <f>IF(C2="","",IF(VLOOKUP(C2,'[1]Beef Inventory'!$A$2:$C$136,3,1)=0,"",VLOOKUP(C2,'[1]Beef Inventory'!$A$2:$C$136,3,1)))</f>
        <v>23</v>
      </c>
      <c r="F2" s="12" t="str">
        <f>IF($C2="","",IF(VLOOKUP($C2,'[1]Beef Inventory'!$A$2:$F$136,6,1)=0,"",VLOOKUP($C2,'[1]Beef Inventory'!$A$2:$F$136,6,1)))</f>
        <v>Grass</v>
      </c>
      <c r="G2" s="13">
        <v>571</v>
      </c>
      <c r="H2" s="14"/>
      <c r="I2" s="9"/>
      <c r="J2" s="13"/>
    </row>
    <row r="3" spans="1:10">
      <c r="A3" s="8">
        <f>IF(B3="","",WEEKNUM(B3,1))</f>
        <v>28</v>
      </c>
      <c r="B3" s="91">
        <v>41099</v>
      </c>
      <c r="C3" s="10">
        <v>2012.0001299999999</v>
      </c>
      <c r="D3" s="11" t="s">
        <v>302</v>
      </c>
      <c r="E3" s="12">
        <f>IF(C3="","",IF(VLOOKUP(C3,'[1]Beef Inventory'!$A$2:$C$136,3,1)=0,"",VLOOKUP(C3,'[1]Beef Inventory'!$A$2:$C$136,3,1)))</f>
        <v>23</v>
      </c>
      <c r="F3" s="12" t="str">
        <f>IF($C3="","",IF(VLOOKUP($C3,'[1]Beef Inventory'!$A$2:$F$136,6,1)=0,"",VLOOKUP($C3,'[1]Beef Inventory'!$A$2:$F$136,6,1)))</f>
        <v>Grass</v>
      </c>
      <c r="G3" s="13">
        <v>571</v>
      </c>
      <c r="H3" s="14">
        <v>2581.3200000000002</v>
      </c>
      <c r="I3" s="9"/>
      <c r="J3" s="15" t="s">
        <v>174</v>
      </c>
    </row>
    <row r="4" spans="1:10">
      <c r="A4" s="8">
        <f t="shared" ref="A4:A67" si="0">IF(B4="","",WEEKNUM(B4,1))</f>
        <v>28</v>
      </c>
      <c r="B4" s="91">
        <v>41099</v>
      </c>
      <c r="C4" s="10">
        <v>2012.0001400000001</v>
      </c>
      <c r="D4" s="11" t="s">
        <v>302</v>
      </c>
      <c r="E4" s="12">
        <f>IF(C4="","",IF(VLOOKUP(C4,'[1]Beef Inventory'!$A$2:$C$136,3,1)=0,"",VLOOKUP(C4,'[1]Beef Inventory'!$A$2:$C$136,3,1)))</f>
        <v>24</v>
      </c>
      <c r="F4" s="12" t="str">
        <f>IF($C4="","",IF(VLOOKUP($C4,'[1]Beef Inventory'!$A$2:$F$136,6,1)=0,"",VLOOKUP($C4,'[1]Beef Inventory'!$A$2:$F$136,6,1)))</f>
        <v>Grass</v>
      </c>
      <c r="G4" s="13">
        <v>616</v>
      </c>
      <c r="H4" s="14"/>
      <c r="I4" s="9"/>
      <c r="J4" s="13"/>
    </row>
    <row r="5" spans="1:10">
      <c r="A5" s="8">
        <f t="shared" si="0"/>
        <v>28</v>
      </c>
      <c r="B5" s="91">
        <v>41099</v>
      </c>
      <c r="C5" s="10">
        <v>2012.0001400000001</v>
      </c>
      <c r="D5" s="11" t="s">
        <v>302</v>
      </c>
      <c r="E5" s="12">
        <f>IF(C5="","",IF(VLOOKUP(C5,'[1]Beef Inventory'!$A$2:$C$136,3,1)=0,"",VLOOKUP(C5,'[1]Beef Inventory'!$A$2:$C$136,3,1)))</f>
        <v>24</v>
      </c>
      <c r="F5" s="12" t="str">
        <f>IF($C5="","",IF(VLOOKUP($C5,'[1]Beef Inventory'!$A$2:$F$136,6,1)=0,"",VLOOKUP($C5,'[1]Beef Inventory'!$A$2:$F$136,6,1)))</f>
        <v>Grass</v>
      </c>
      <c r="G5" s="13">
        <v>616</v>
      </c>
      <c r="H5" s="14"/>
      <c r="I5" s="9"/>
      <c r="J5" s="13"/>
    </row>
    <row r="6" spans="1:10">
      <c r="A6" s="8">
        <f t="shared" si="0"/>
        <v>30</v>
      </c>
      <c r="B6" s="91">
        <v>41113</v>
      </c>
      <c r="C6" s="10">
        <v>2012.0001999999999</v>
      </c>
      <c r="D6" s="11" t="s">
        <v>303</v>
      </c>
      <c r="E6" s="12">
        <f>IF(C6="","",IF(VLOOKUP(C6,'[1]Beef Inventory'!$A$2:$C$136,3,1)=0,"",VLOOKUP(C6,'[1]Beef Inventory'!$A$2:$C$136,3,1)))</f>
        <v>5</v>
      </c>
      <c r="F6" s="12" t="str">
        <f>IF($C6="","",IF(VLOOKUP($C6,'[1]Beef Inventory'!$A$2:$F$136,6,1)=0,"",VLOOKUP($C6,'[1]Beef Inventory'!$A$2:$F$136,6,1)))</f>
        <v>Grass</v>
      </c>
      <c r="G6" s="13">
        <v>704</v>
      </c>
      <c r="H6" s="14">
        <v>2094.4</v>
      </c>
      <c r="I6" s="9"/>
      <c r="J6" s="13"/>
    </row>
    <row r="7" spans="1:10">
      <c r="A7" s="8">
        <f t="shared" si="0"/>
        <v>30</v>
      </c>
      <c r="B7" s="91">
        <v>41113</v>
      </c>
      <c r="C7" s="10">
        <v>2012.0001999999999</v>
      </c>
      <c r="D7" s="11" t="s">
        <v>303</v>
      </c>
      <c r="E7" s="12">
        <f>IF(C7="","",IF(VLOOKUP(C7,'[1]Beef Inventory'!$A$2:$C$136,3,1)=0,"",VLOOKUP(C7,'[1]Beef Inventory'!$A$2:$C$136,3,1)))</f>
        <v>5</v>
      </c>
      <c r="F7" s="12" t="str">
        <f>IF($C7="","",IF(VLOOKUP($C7,'[1]Beef Inventory'!$A$2:$F$136,6,1)=0,"",VLOOKUP($C7,'[1]Beef Inventory'!$A$2:$F$136,6,1)))</f>
        <v>Grass</v>
      </c>
      <c r="G7" s="13">
        <v>704</v>
      </c>
      <c r="H7" s="14"/>
      <c r="I7" s="9"/>
      <c r="J7" s="13"/>
    </row>
    <row r="8" spans="1:10">
      <c r="A8" s="8">
        <f t="shared" si="0"/>
        <v>30</v>
      </c>
      <c r="B8" s="91">
        <v>41113</v>
      </c>
      <c r="C8" s="10">
        <v>2012.00056</v>
      </c>
      <c r="D8" s="11" t="s">
        <v>304</v>
      </c>
      <c r="E8" s="12">
        <f>IF(C8="","",IF(VLOOKUP(C8,'[1]Beef Inventory'!$A$2:$C$136,3,1)=0,"",VLOOKUP(C8,'[1]Beef Inventory'!$A$2:$C$136,3,1)))</f>
        <v>61</v>
      </c>
      <c r="F8" s="12" t="str">
        <f>IF($C8="","",IF(VLOOKUP($C8,'[1]Beef Inventory'!$A$2:$F$136,6,1)=0,"",VLOOKUP($C8,'[1]Beef Inventory'!$A$2:$F$136,6,1)))</f>
        <v>Grain</v>
      </c>
      <c r="G8" s="13">
        <v>361</v>
      </c>
      <c r="H8" s="14">
        <v>2237.1999999999998</v>
      </c>
      <c r="I8" s="9"/>
      <c r="J8" s="13"/>
    </row>
    <row r="9" spans="1:10">
      <c r="A9" s="8">
        <f t="shared" si="0"/>
        <v>30</v>
      </c>
      <c r="B9" s="91">
        <v>41113</v>
      </c>
      <c r="C9" s="10">
        <v>2012.00056</v>
      </c>
      <c r="D9" s="11" t="s">
        <v>304</v>
      </c>
      <c r="E9" s="12">
        <f>IF(C9="","",IF(VLOOKUP(C9,'[1]Beef Inventory'!$A$2:$C$136,3,1)=0,"",VLOOKUP(C9,'[1]Beef Inventory'!$A$2:$C$136,3,1)))</f>
        <v>61</v>
      </c>
      <c r="F9" s="12" t="str">
        <f>IF($C9="","",IF(VLOOKUP($C9,'[1]Beef Inventory'!$A$2:$F$136,6,1)=0,"",VLOOKUP($C9,'[1]Beef Inventory'!$A$2:$F$136,6,1)))</f>
        <v>Grain</v>
      </c>
      <c r="G9" s="13">
        <v>366</v>
      </c>
      <c r="H9" s="14">
        <v>2165.8000000000002</v>
      </c>
      <c r="I9" s="9"/>
      <c r="J9" s="13"/>
    </row>
    <row r="10" spans="1:10">
      <c r="A10" s="8">
        <f t="shared" si="0"/>
        <v>31</v>
      </c>
      <c r="B10" s="91">
        <v>41120</v>
      </c>
      <c r="C10" s="10">
        <v>2012.0005699999999</v>
      </c>
      <c r="D10" s="11" t="s">
        <v>304</v>
      </c>
      <c r="E10" s="12" t="str">
        <f>IF(C10="","",IF(VLOOKUP(C10,'[1]Beef Inventory'!$A$2:$C$136,3,1)=0,"",VLOOKUP(C10,'[1]Beef Inventory'!$A$2:$C$136,3,1)))</f>
        <v>SR2</v>
      </c>
      <c r="F10" s="12" t="str">
        <f>IF($C10="","",IF(VLOOKUP($C10,'[1]Beef Inventory'!$A$2:$F$136,6,1)=0,"",VLOOKUP($C10,'[1]Beef Inventory'!$A$2:$F$136,6,1)))</f>
        <v>Grain</v>
      </c>
      <c r="G10" s="13"/>
      <c r="H10" s="14"/>
      <c r="I10" s="9"/>
      <c r="J10" s="13"/>
    </row>
    <row r="11" spans="1:10">
      <c r="A11" s="8">
        <f t="shared" si="0"/>
        <v>31</v>
      </c>
      <c r="B11" s="91">
        <v>41120</v>
      </c>
      <c r="C11" s="10">
        <v>2012.0005699999999</v>
      </c>
      <c r="D11" s="11" t="s">
        <v>304</v>
      </c>
      <c r="E11" s="12" t="str">
        <f>IF(C11="","",IF(VLOOKUP(C11,'[1]Beef Inventory'!$A$2:$C$136,3,1)=0,"",VLOOKUP(C11,'[1]Beef Inventory'!$A$2:$C$136,3,1)))</f>
        <v>SR2</v>
      </c>
      <c r="F11" s="12" t="str">
        <f>IF($C11="","",IF(VLOOKUP($C11,'[1]Beef Inventory'!$A$2:$F$136,6,1)=0,"",VLOOKUP($C11,'[1]Beef Inventory'!$A$2:$F$136,6,1)))</f>
        <v>Grain</v>
      </c>
      <c r="G11" s="13"/>
      <c r="H11" s="14"/>
      <c r="I11" s="9"/>
      <c r="J11" s="13"/>
    </row>
    <row r="12" spans="1:10">
      <c r="A12" s="8">
        <f t="shared" si="0"/>
        <v>31</v>
      </c>
      <c r="B12" s="91">
        <v>41120</v>
      </c>
      <c r="C12" s="10">
        <v>2012.00017</v>
      </c>
      <c r="D12" s="11" t="s">
        <v>303</v>
      </c>
      <c r="E12" s="12">
        <f>IF(C12="","",IF(VLOOKUP(C12,'[1]Beef Inventory'!$A$2:$C$136,3,1)=0,"",VLOOKUP(C12,'[1]Beef Inventory'!$A$2:$C$136,3,1)))</f>
        <v>34</v>
      </c>
      <c r="F12" s="12" t="str">
        <f>IF($C12="","",IF(VLOOKUP($C12,'[1]Beef Inventory'!$A$2:$F$136,6,1)=0,"",VLOOKUP($C12,'[1]Beef Inventory'!$A$2:$F$136,6,1)))</f>
        <v>Grass</v>
      </c>
      <c r="G12" s="13"/>
      <c r="H12" s="14">
        <v>2234.2399999999998</v>
      </c>
      <c r="I12" s="9"/>
      <c r="J12" s="13"/>
    </row>
    <row r="13" spans="1:10">
      <c r="A13" s="8">
        <f t="shared" si="0"/>
        <v>31</v>
      </c>
      <c r="B13" s="91">
        <v>41120</v>
      </c>
      <c r="C13" s="10">
        <v>2012.00017</v>
      </c>
      <c r="D13" s="11" t="s">
        <v>303</v>
      </c>
      <c r="E13" s="12">
        <f>IF(C13="","",IF(VLOOKUP(C13,'[1]Beef Inventory'!$A$2:$C$136,3,1)=0,"",VLOOKUP(C13,'[1]Beef Inventory'!$A$2:$C$136,3,1)))</f>
        <v>34</v>
      </c>
      <c r="F13" s="12" t="str">
        <f>IF($C13="","",IF(VLOOKUP($C13,'[1]Beef Inventory'!$A$2:$F$136,6,1)=0,"",VLOOKUP($C13,'[1]Beef Inventory'!$A$2:$F$136,6,1)))</f>
        <v>Grass</v>
      </c>
      <c r="G13" s="13"/>
      <c r="H13" s="14"/>
      <c r="I13" s="9"/>
      <c r="J13" s="13"/>
    </row>
    <row r="14" spans="1:10">
      <c r="A14" s="8">
        <f t="shared" si="0"/>
        <v>33</v>
      </c>
      <c r="B14" s="91">
        <v>41134</v>
      </c>
      <c r="C14" s="10">
        <v>2012.00172</v>
      </c>
      <c r="D14" s="11" t="s">
        <v>305</v>
      </c>
      <c r="E14" s="11" t="s">
        <v>306</v>
      </c>
      <c r="F14" s="12" t="str">
        <f>IF($C14="","",IF(VLOOKUP($C14,'[1]Beef Inventory'!$A$2:$F$136,6,1)=0,"",VLOOKUP($C14,'[1]Beef Inventory'!$A$2:$F$136,6,1)))</f>
        <v>Grass</v>
      </c>
      <c r="G14" s="13">
        <v>267</v>
      </c>
      <c r="H14" s="14"/>
      <c r="I14" s="9"/>
      <c r="J14" s="13"/>
    </row>
    <row r="15" spans="1:10">
      <c r="A15" s="8">
        <f t="shared" si="0"/>
        <v>33</v>
      </c>
      <c r="B15" s="91">
        <v>41134</v>
      </c>
      <c r="C15" s="10">
        <v>2012.00172</v>
      </c>
      <c r="D15" s="11" t="s">
        <v>305</v>
      </c>
      <c r="E15" s="11" t="s">
        <v>306</v>
      </c>
      <c r="F15" s="12" t="str">
        <f>IF($C15="","",IF(VLOOKUP($C15,'[1]Beef Inventory'!$A$2:$F$136,6,1)=0,"",VLOOKUP($C15,'[1]Beef Inventory'!$A$2:$F$136,6,1)))</f>
        <v>Grass</v>
      </c>
      <c r="G15" s="13">
        <v>267</v>
      </c>
      <c r="H15" s="14"/>
      <c r="I15" s="9"/>
      <c r="J15" s="13"/>
    </row>
    <row r="16" spans="1:10">
      <c r="A16" s="8">
        <f t="shared" si="0"/>
        <v>33</v>
      </c>
      <c r="B16" s="91">
        <v>41134</v>
      </c>
      <c r="C16" s="10">
        <v>2012.00173</v>
      </c>
      <c r="D16" s="11" t="s">
        <v>305</v>
      </c>
      <c r="E16" s="11" t="s">
        <v>307</v>
      </c>
      <c r="F16" s="12" t="str">
        <f>IF($C16="","",IF(VLOOKUP($C16,'[1]Beef Inventory'!$A$2:$F$136,6,1)=0,"",VLOOKUP($C16,'[1]Beef Inventory'!$A$2:$F$136,6,1)))</f>
        <v>Grass</v>
      </c>
      <c r="G16" s="13">
        <v>231</v>
      </c>
      <c r="H16" s="14"/>
      <c r="I16" s="9"/>
      <c r="J16" s="13"/>
    </row>
    <row r="17" spans="1:10">
      <c r="A17" s="8">
        <f t="shared" si="0"/>
        <v>33</v>
      </c>
      <c r="B17" s="91">
        <v>41134</v>
      </c>
      <c r="C17" s="10">
        <v>2012.00173</v>
      </c>
      <c r="D17" s="11" t="s">
        <v>305</v>
      </c>
      <c r="E17" s="11" t="s">
        <v>307</v>
      </c>
      <c r="F17" s="12" t="str">
        <f>IF($C17="","",IF(VLOOKUP($C17,'[1]Beef Inventory'!$A$2:$F$136,6,1)=0,"",VLOOKUP($C17,'[1]Beef Inventory'!$A$2:$F$136,6,1)))</f>
        <v>Grass</v>
      </c>
      <c r="G17" s="13">
        <v>231</v>
      </c>
      <c r="H17" s="14"/>
      <c r="I17" s="9"/>
      <c r="J17" s="13"/>
    </row>
    <row r="18" spans="1:10">
      <c r="A18" s="8">
        <f t="shared" si="0"/>
        <v>33</v>
      </c>
      <c r="B18" s="91">
        <v>41134</v>
      </c>
      <c r="C18" s="10">
        <v>2012.00173</v>
      </c>
      <c r="D18" s="11" t="s">
        <v>305</v>
      </c>
      <c r="E18" s="11" t="s">
        <v>307</v>
      </c>
      <c r="F18" s="12" t="str">
        <f>IF($C18="","",IF(VLOOKUP($C18,'[1]Beef Inventory'!$A$2:$F$136,6,1)=0,"",VLOOKUP($C18,'[1]Beef Inventory'!$A$2:$F$136,6,1)))</f>
        <v>Grass</v>
      </c>
      <c r="G18" s="13">
        <v>231</v>
      </c>
      <c r="H18" s="14"/>
      <c r="I18" s="9"/>
      <c r="J18" s="13"/>
    </row>
    <row r="19" spans="1:10">
      <c r="A19" s="8">
        <f t="shared" si="0"/>
        <v>33</v>
      </c>
      <c r="B19" s="91">
        <v>41134</v>
      </c>
      <c r="C19" s="10">
        <v>2012.00173</v>
      </c>
      <c r="D19" s="11" t="s">
        <v>305</v>
      </c>
      <c r="E19" s="11" t="s">
        <v>307</v>
      </c>
      <c r="F19" s="12" t="str">
        <f>IF($C19="","",IF(VLOOKUP($C19,'[1]Beef Inventory'!$A$2:$F$136,6,1)=0,"",VLOOKUP($C19,'[1]Beef Inventory'!$A$2:$F$136,6,1)))</f>
        <v>Grass</v>
      </c>
      <c r="G19" s="13">
        <v>231</v>
      </c>
      <c r="H19" s="14"/>
      <c r="I19" s="9"/>
      <c r="J19" s="13"/>
    </row>
    <row r="20" spans="1:10">
      <c r="A20" s="8">
        <f t="shared" si="0"/>
        <v>37</v>
      </c>
      <c r="B20" s="91">
        <v>41162</v>
      </c>
      <c r="C20" s="10">
        <v>2012.0000600000001</v>
      </c>
      <c r="D20" s="11" t="s">
        <v>305</v>
      </c>
      <c r="E20" s="12" t="str">
        <f>IF(C20="","",IF(VLOOKUP(C20,'[1]Beef Inventory'!$A$2:$C$136,3,1)=0,"",VLOOKUP(C20,'[1]Beef Inventory'!$A$2:$C$136,3,1)))</f>
        <v>s12y</v>
      </c>
      <c r="F20" s="12" t="str">
        <f>IF($C20="","",IF(VLOOKUP($C20,'[1]Beef Inventory'!$A$2:$F$136,6,1)=0,"",VLOOKUP($C20,'[1]Beef Inventory'!$A$2:$F$136,6,1)))</f>
        <v>Grass</v>
      </c>
      <c r="G20" s="13">
        <v>171</v>
      </c>
      <c r="H20" s="14">
        <v>502.77</v>
      </c>
      <c r="I20" s="9"/>
      <c r="J20" s="13"/>
    </row>
    <row r="21" spans="1:10">
      <c r="A21" s="8">
        <f t="shared" si="0"/>
        <v>37</v>
      </c>
      <c r="B21" s="91">
        <v>41162</v>
      </c>
      <c r="C21" s="10">
        <v>2012.0000600000001</v>
      </c>
      <c r="D21" s="11" t="s">
        <v>305</v>
      </c>
      <c r="E21" s="12" t="str">
        <f>IF(C21="","",IF(VLOOKUP(C21,'[1]Beef Inventory'!$A$2:$C$136,3,1)=0,"",VLOOKUP(C21,'[1]Beef Inventory'!$A$2:$C$136,3,1)))</f>
        <v>s12y</v>
      </c>
      <c r="F21" s="12" t="str">
        <f>IF($C21="","",IF(VLOOKUP($C21,'[1]Beef Inventory'!$A$2:$F$136,6,1)=0,"",VLOOKUP($C21,'[1]Beef Inventory'!$A$2:$F$136,6,1)))</f>
        <v>Grass</v>
      </c>
      <c r="G21" s="15">
        <v>167</v>
      </c>
      <c r="H21" s="14">
        <v>502.78</v>
      </c>
      <c r="I21" s="9"/>
      <c r="J21" s="13"/>
    </row>
    <row r="22" spans="1:10">
      <c r="A22" s="8">
        <f t="shared" si="0"/>
        <v>37</v>
      </c>
      <c r="B22" s="91">
        <v>41162</v>
      </c>
      <c r="C22" s="16" t="s">
        <v>308</v>
      </c>
      <c r="D22" s="11" t="s">
        <v>305</v>
      </c>
      <c r="E22" s="11" t="s">
        <v>309</v>
      </c>
      <c r="F22" s="11" t="s">
        <v>310</v>
      </c>
      <c r="G22" s="13">
        <v>79.5</v>
      </c>
      <c r="H22" s="14">
        <v>263.35000000000002</v>
      </c>
      <c r="I22" s="9">
        <v>41229</v>
      </c>
      <c r="J22" s="13"/>
    </row>
    <row r="23" spans="1:10">
      <c r="A23" s="8">
        <f t="shared" si="0"/>
        <v>37</v>
      </c>
      <c r="B23" s="91">
        <v>41162</v>
      </c>
      <c r="C23" s="10">
        <v>2012.0017499999999</v>
      </c>
      <c r="D23" s="11" t="s">
        <v>305</v>
      </c>
      <c r="E23" s="11" t="s">
        <v>309</v>
      </c>
      <c r="F23" s="12" t="str">
        <f>IF($C23="","",IF(VLOOKUP($C23,'[1]Beef Inventory'!$A$2:$F$136,6,1)=0,"",VLOOKUP($C23,'[1]Beef Inventory'!$A$2:$F$136,6,1)))</f>
        <v>Grass</v>
      </c>
      <c r="G23" s="13">
        <v>79.5</v>
      </c>
      <c r="H23" s="14">
        <v>270</v>
      </c>
      <c r="I23" s="9">
        <v>41229</v>
      </c>
      <c r="J23" s="13"/>
    </row>
    <row r="24" spans="1:10">
      <c r="A24" s="8">
        <f t="shared" si="0"/>
        <v>37</v>
      </c>
      <c r="B24" s="91">
        <v>41162</v>
      </c>
      <c r="C24" s="10">
        <v>2012.0017499999999</v>
      </c>
      <c r="D24" s="11" t="s">
        <v>305</v>
      </c>
      <c r="E24" s="11" t="s">
        <v>309</v>
      </c>
      <c r="F24" s="12" t="str">
        <f>IF($C24="","",IF(VLOOKUP($C24,'[1]Beef Inventory'!$A$2:$F$136,6,1)=0,"",VLOOKUP($C24,'[1]Beef Inventory'!$A$2:$F$136,6,1)))</f>
        <v>Grass</v>
      </c>
      <c r="G24" s="13">
        <v>79.5</v>
      </c>
      <c r="H24" s="14">
        <v>274.39999999999998</v>
      </c>
      <c r="I24" s="9">
        <v>41229</v>
      </c>
      <c r="J24" s="13"/>
    </row>
    <row r="25" spans="1:10">
      <c r="A25" s="8">
        <f t="shared" si="0"/>
        <v>37</v>
      </c>
      <c r="B25" s="91">
        <v>41162</v>
      </c>
      <c r="C25" s="10">
        <v>2012.0017499999999</v>
      </c>
      <c r="D25" s="11" t="s">
        <v>305</v>
      </c>
      <c r="E25" s="11" t="s">
        <v>309</v>
      </c>
      <c r="F25" s="12" t="str">
        <f>IF($C25="","",IF(VLOOKUP($C25,'[1]Beef Inventory'!$A$2:$F$136,6,1)=0,"",VLOOKUP($C25,'[1]Beef Inventory'!$A$2:$F$136,6,1)))</f>
        <v>Grass</v>
      </c>
      <c r="G25" s="13">
        <v>79.5</v>
      </c>
      <c r="H25" s="14"/>
      <c r="I25" s="9"/>
      <c r="J25" s="13"/>
    </row>
    <row r="26" spans="1:10">
      <c r="A26" s="8">
        <f t="shared" si="0"/>
        <v>42</v>
      </c>
      <c r="B26" s="91">
        <v>41197</v>
      </c>
      <c r="C26" s="17">
        <v>2012.01838</v>
      </c>
      <c r="D26" s="11" t="s">
        <v>311</v>
      </c>
      <c r="E26" s="11" t="s">
        <v>312</v>
      </c>
      <c r="F26" s="12" t="str">
        <f>IF($C26="","",IF(VLOOKUP($C26,'[1]Beef Inventory'!$A$2:$F$136,6,1)=0,"",VLOOKUP($C26,'[1]Beef Inventory'!$A$2:$F$136,6,1)))</f>
        <v>Grass</v>
      </c>
      <c r="G26" s="13">
        <v>733</v>
      </c>
      <c r="H26" s="14">
        <v>1074.9100000000001</v>
      </c>
      <c r="I26" s="9">
        <v>41229</v>
      </c>
      <c r="J26" s="13"/>
    </row>
    <row r="27" spans="1:10">
      <c r="A27" s="8">
        <f t="shared" si="0"/>
        <v>42</v>
      </c>
      <c r="B27" s="91">
        <v>41197</v>
      </c>
      <c r="C27" s="10">
        <v>2012.0013300000001</v>
      </c>
      <c r="D27" s="11" t="s">
        <v>313</v>
      </c>
      <c r="E27" s="12">
        <v>7542</v>
      </c>
      <c r="F27" s="12" t="str">
        <f>IF($C27="","",IF(VLOOKUP($C27,'[1]Beef Inventory'!$A$2:$F$136,6,1)=0,"",VLOOKUP($C27,'[1]Beef Inventory'!$A$2:$F$136,6,1)))</f>
        <v>Grass</v>
      </c>
      <c r="G27" s="13">
        <v>672</v>
      </c>
      <c r="H27" s="14">
        <v>1049.2</v>
      </c>
      <c r="I27" s="9">
        <v>41229</v>
      </c>
      <c r="J27" s="13"/>
    </row>
    <row r="28" spans="1:10">
      <c r="A28" s="8">
        <f t="shared" si="0"/>
        <v>38</v>
      </c>
      <c r="B28" s="91">
        <v>41171</v>
      </c>
      <c r="C28" s="10">
        <v>2012.0184099999999</v>
      </c>
      <c r="D28" s="11" t="s">
        <v>314</v>
      </c>
      <c r="E28" s="11" t="s">
        <v>315</v>
      </c>
      <c r="F28" s="12" t="str">
        <f>IF($C28="","",IF(VLOOKUP($C28,'[1]Beef Inventory'!$A$2:$F$136,6,1)=0,"",VLOOKUP($C28,'[1]Beef Inventory'!$A$2:$F$136,6,1)))</f>
        <v>Grass</v>
      </c>
      <c r="G28" s="13">
        <v>768</v>
      </c>
      <c r="H28" s="14">
        <v>1284.8</v>
      </c>
      <c r="I28" s="9">
        <v>41215</v>
      </c>
      <c r="J28" s="13"/>
    </row>
    <row r="29" spans="1:10">
      <c r="A29" s="8">
        <f t="shared" si="0"/>
        <v>39</v>
      </c>
      <c r="B29" s="91">
        <v>41179</v>
      </c>
      <c r="C29" s="18">
        <f>C28+0.00001</f>
        <v>2012.0184199999999</v>
      </c>
      <c r="D29" s="11" t="s">
        <v>316</v>
      </c>
      <c r="E29" s="12">
        <v>7492</v>
      </c>
      <c r="F29" s="12" t="str">
        <f>IF($C29="","",IF(VLOOKUP($C29,'[1]Beef Inventory'!$A$2:$F$136,6,1)=0,"",VLOOKUP($C29,'[1]Beef Inventory'!$A$2:$F$136,6,1)))</f>
        <v>Grass</v>
      </c>
      <c r="G29" s="13">
        <v>793</v>
      </c>
      <c r="H29" s="14">
        <v>2775.5</v>
      </c>
      <c r="I29" s="9">
        <v>41215</v>
      </c>
      <c r="J29" s="13"/>
    </row>
    <row r="30" spans="1:10">
      <c r="A30" s="8">
        <f t="shared" si="0"/>
        <v>45</v>
      </c>
      <c r="B30" s="91">
        <v>41222</v>
      </c>
      <c r="C30" s="10">
        <v>2012.0014799999999</v>
      </c>
      <c r="D30" s="11" t="s">
        <v>304</v>
      </c>
      <c r="E30" s="11" t="s">
        <v>317</v>
      </c>
      <c r="F30" s="11" t="s">
        <v>318</v>
      </c>
      <c r="G30" s="13">
        <v>890</v>
      </c>
      <c r="H30" s="14">
        <v>2647.75</v>
      </c>
      <c r="I30" s="9"/>
      <c r="J30" s="13"/>
    </row>
    <row r="31" spans="1:10">
      <c r="A31" s="8">
        <f t="shared" si="0"/>
        <v>45</v>
      </c>
      <c r="B31" s="91">
        <v>41221</v>
      </c>
      <c r="C31" s="10">
        <v>2012.1839</v>
      </c>
      <c r="D31" s="11" t="s">
        <v>311</v>
      </c>
      <c r="E31" s="11" t="s">
        <v>319</v>
      </c>
      <c r="F31" s="12" t="str">
        <f>IF($C31="","",IF(VLOOKUP($C31,'[1]Beef Inventory'!$A$2:$F$136,6,1)=0,"",VLOOKUP($C31,'[1]Beef Inventory'!$A$2:$F$136,6,1)))</f>
        <v>Grass</v>
      </c>
      <c r="G31" s="13">
        <v>752</v>
      </c>
      <c r="H31" s="14">
        <v>2237.1999999999998</v>
      </c>
      <c r="I31" s="9"/>
      <c r="J31" s="13"/>
    </row>
    <row r="32" spans="1:10">
      <c r="A32" s="8">
        <f t="shared" si="0"/>
        <v>43</v>
      </c>
      <c r="B32" s="91">
        <v>41204</v>
      </c>
      <c r="C32" s="10">
        <v>2012.0184200000001</v>
      </c>
      <c r="D32" s="11" t="s">
        <v>314</v>
      </c>
      <c r="E32" s="11" t="s">
        <v>320</v>
      </c>
      <c r="F32" s="12" t="str">
        <f>IF($C32="","",IF(VLOOKUP($C32,'[1]Beef Inventory'!$A$2:$F$136,6,1)=0,"",VLOOKUP($C32,'[1]Beef Inventory'!$A$2:$F$136,6,1)))</f>
        <v>Grass</v>
      </c>
      <c r="G32" s="13">
        <v>359</v>
      </c>
      <c r="H32" s="14">
        <v>1089.79</v>
      </c>
      <c r="I32" s="9"/>
      <c r="J32" s="13"/>
    </row>
    <row r="33" spans="1:10">
      <c r="A33" s="8">
        <f t="shared" si="0"/>
        <v>43</v>
      </c>
      <c r="B33" s="91">
        <v>41204</v>
      </c>
      <c r="C33" s="10">
        <v>2012.0184200000001</v>
      </c>
      <c r="D33" s="11" t="s">
        <v>314</v>
      </c>
      <c r="E33" s="11" t="s">
        <v>320</v>
      </c>
      <c r="F33" s="12" t="str">
        <f>IF($C33="","",IF(VLOOKUP($C33,'[1]Beef Inventory'!$A$2:$F$136,6,1)=0,"",VLOOKUP($C33,'[1]Beef Inventory'!$A$2:$F$136,6,1)))</f>
        <v>Grass</v>
      </c>
      <c r="G33" s="13">
        <v>358</v>
      </c>
      <c r="H33" s="14">
        <v>1089.28</v>
      </c>
      <c r="I33" s="9"/>
      <c r="J33" s="13"/>
    </row>
    <row r="34" spans="1:10">
      <c r="A34" s="8">
        <f t="shared" si="0"/>
        <v>46</v>
      </c>
      <c r="B34" s="91">
        <v>41228</v>
      </c>
      <c r="C34" s="10">
        <v>2012.0184300000001</v>
      </c>
      <c r="D34" s="11" t="s">
        <v>314</v>
      </c>
      <c r="E34" s="11" t="s">
        <v>321</v>
      </c>
      <c r="F34" s="11" t="s">
        <v>322</v>
      </c>
      <c r="G34" s="13">
        <v>880</v>
      </c>
      <c r="H34" s="14">
        <v>2618</v>
      </c>
      <c r="I34" s="9"/>
      <c r="J34" s="13"/>
    </row>
    <row r="35" spans="1:10">
      <c r="A35" s="8">
        <f>IF(B35="","",WEEKNUM(B35,1))</f>
        <v>46</v>
      </c>
      <c r="B35" s="91">
        <v>41228</v>
      </c>
      <c r="C35" s="10">
        <v>2012.0184300000001</v>
      </c>
      <c r="D35" s="11" t="s">
        <v>314</v>
      </c>
      <c r="E35" s="11" t="s">
        <v>321</v>
      </c>
      <c r="F35" s="11" t="s">
        <v>322</v>
      </c>
      <c r="G35" s="13" t="s">
        <v>323</v>
      </c>
      <c r="H35" s="14" t="s">
        <v>323</v>
      </c>
      <c r="I35" s="9"/>
      <c r="J35" s="13"/>
    </row>
    <row r="36" spans="1:10">
      <c r="A36" s="19">
        <f>IF(B36="","",WEEKNUM(B36,1))</f>
        <v>46</v>
      </c>
      <c r="B36" s="91">
        <v>41228</v>
      </c>
      <c r="C36" s="10">
        <v>2012.0184300000001</v>
      </c>
      <c r="D36" s="20" t="s">
        <v>314</v>
      </c>
      <c r="E36" s="11" t="s">
        <v>321</v>
      </c>
      <c r="F36" s="11" t="s">
        <v>322</v>
      </c>
      <c r="G36" s="13" t="s">
        <v>323</v>
      </c>
      <c r="H36" s="14" t="s">
        <v>323</v>
      </c>
      <c r="I36" s="9"/>
      <c r="J36" s="13"/>
    </row>
    <row r="37" spans="1:10">
      <c r="A37" s="19">
        <f t="shared" si="0"/>
        <v>46</v>
      </c>
      <c r="B37" s="91">
        <v>41228</v>
      </c>
      <c r="C37" s="10">
        <v>2012.0019</v>
      </c>
      <c r="D37" s="20" t="s">
        <v>313</v>
      </c>
      <c r="E37" s="11" t="s">
        <v>324</v>
      </c>
      <c r="F37" s="11" t="s">
        <v>310</v>
      </c>
      <c r="G37" s="13">
        <v>694</v>
      </c>
      <c r="H37" s="14">
        <v>2064.65</v>
      </c>
      <c r="I37" s="9"/>
      <c r="J37" s="13"/>
    </row>
    <row r="38" spans="1:10">
      <c r="A38" s="19">
        <f t="shared" si="0"/>
        <v>46</v>
      </c>
      <c r="B38" s="92">
        <v>41225</v>
      </c>
      <c r="C38" s="16">
        <v>2012.0015699999999</v>
      </c>
      <c r="D38" s="20" t="s">
        <v>325</v>
      </c>
      <c r="E38" s="11">
        <v>39</v>
      </c>
      <c r="F38" s="11" t="s">
        <v>310</v>
      </c>
      <c r="G38" s="13">
        <v>574</v>
      </c>
      <c r="H38" s="14">
        <v>1707.65</v>
      </c>
      <c r="I38" s="9"/>
      <c r="J38" s="13"/>
    </row>
    <row r="39" spans="1:10">
      <c r="A39" s="19">
        <f>IF(B39="","",WEEKNUM(B39,1))</f>
        <v>46</v>
      </c>
      <c r="B39" s="92">
        <v>41225</v>
      </c>
      <c r="C39" s="16">
        <v>2012.0015699999999</v>
      </c>
      <c r="D39" s="20" t="s">
        <v>325</v>
      </c>
      <c r="E39" s="11">
        <v>39</v>
      </c>
      <c r="F39" s="11" t="s">
        <v>310</v>
      </c>
      <c r="G39" s="13" t="s">
        <v>323</v>
      </c>
      <c r="H39" s="14" t="s">
        <v>323</v>
      </c>
      <c r="I39" s="9"/>
      <c r="J39" s="13"/>
    </row>
    <row r="40" spans="1:10">
      <c r="A40" s="19">
        <f t="shared" si="0"/>
        <v>48</v>
      </c>
      <c r="B40" s="91">
        <v>41241</v>
      </c>
      <c r="C40" s="10">
        <v>2012.00216</v>
      </c>
      <c r="D40" s="20" t="s">
        <v>302</v>
      </c>
      <c r="E40" s="12">
        <v>23</v>
      </c>
      <c r="F40" s="12" t="str">
        <f>IF($C40="","",IF(VLOOKUP($C40,'[1]Beef Inventory'!$A$2:$F$136,6,1)=0,"",VLOOKUP($C40,'[1]Beef Inventory'!$A$2:$F$136,6,1)))</f>
        <v>Grass</v>
      </c>
      <c r="G40" s="13">
        <v>601</v>
      </c>
      <c r="H40" s="14">
        <v>1787.97</v>
      </c>
      <c r="I40" s="9"/>
      <c r="J40" s="13"/>
    </row>
    <row r="41" spans="1:10">
      <c r="A41" s="19">
        <f t="shared" si="0"/>
        <v>48</v>
      </c>
      <c r="B41" s="91">
        <v>41241</v>
      </c>
      <c r="C41" s="10">
        <v>2012.00216</v>
      </c>
      <c r="D41" s="20" t="s">
        <v>302</v>
      </c>
      <c r="E41" s="12">
        <v>23</v>
      </c>
      <c r="F41" s="12" t="s">
        <v>310</v>
      </c>
      <c r="G41" s="13"/>
      <c r="H41" s="14"/>
      <c r="I41" s="9"/>
      <c r="J41" s="13"/>
    </row>
    <row r="42" spans="1:10">
      <c r="A42" s="19">
        <f t="shared" si="0"/>
        <v>48</v>
      </c>
      <c r="B42" s="91">
        <v>41241</v>
      </c>
      <c r="C42" s="10">
        <v>2012.00216</v>
      </c>
      <c r="D42" s="20" t="s">
        <v>302</v>
      </c>
      <c r="E42" s="12">
        <v>23</v>
      </c>
      <c r="F42" s="12" t="s">
        <v>310</v>
      </c>
      <c r="G42" s="13"/>
      <c r="H42" s="14"/>
      <c r="I42" s="9"/>
      <c r="J42" s="13"/>
    </row>
    <row r="43" spans="1:10">
      <c r="A43" s="21">
        <f t="shared" si="0"/>
        <v>1</v>
      </c>
      <c r="B43" s="91">
        <v>41277</v>
      </c>
      <c r="C43" s="10">
        <v>2012.0217</v>
      </c>
      <c r="D43" s="22" t="s">
        <v>326</v>
      </c>
      <c r="E43" s="12"/>
      <c r="F43" s="12" t="str">
        <f>IF($C43="","",IF(VLOOKUP($C43,'[1]Beef Inventory'!$A$2:$F$136,6,1)=0,"",VLOOKUP($C43,'[1]Beef Inventory'!$A$2:$F$136,6,1)))</f>
        <v>Grass</v>
      </c>
      <c r="G43" s="13">
        <v>645</v>
      </c>
      <c r="H43" s="14">
        <v>1918.87</v>
      </c>
      <c r="I43" s="9"/>
      <c r="J43" s="13"/>
    </row>
    <row r="44" spans="1:10">
      <c r="A44" s="21">
        <f t="shared" si="0"/>
        <v>1</v>
      </c>
      <c r="B44" s="91">
        <v>41277</v>
      </c>
      <c r="C44" s="10">
        <v>2012.0217</v>
      </c>
      <c r="D44" s="22" t="s">
        <v>326</v>
      </c>
      <c r="E44" s="12"/>
      <c r="F44" s="12" t="s">
        <v>310</v>
      </c>
      <c r="G44" s="13"/>
      <c r="H44" s="14"/>
      <c r="I44" s="9"/>
      <c r="J44" s="13"/>
    </row>
    <row r="45" spans="1:10">
      <c r="A45" s="21">
        <f t="shared" si="0"/>
        <v>2</v>
      </c>
      <c r="B45" s="91">
        <v>41284</v>
      </c>
      <c r="C45" s="10">
        <v>2012.00137</v>
      </c>
      <c r="D45" s="22" t="s">
        <v>313</v>
      </c>
      <c r="E45" s="12">
        <v>4410</v>
      </c>
      <c r="F45" s="12" t="str">
        <f>IF($C45="","",IF(VLOOKUP($C45,'[1]Beef Inventory'!$A$2:$F$136,6,1)=0,"",VLOOKUP($C45,'[1]Beef Inventory'!$A$2:$F$136,6,1)))</f>
        <v>Grass</v>
      </c>
      <c r="G45" s="13">
        <v>578</v>
      </c>
      <c r="H45" s="14">
        <v>1719.55</v>
      </c>
      <c r="I45" s="9"/>
      <c r="J45" s="13"/>
    </row>
    <row r="46" spans="1:10">
      <c r="A46" s="21">
        <f t="shared" si="0"/>
        <v>2</v>
      </c>
      <c r="B46" s="91">
        <v>41284</v>
      </c>
      <c r="C46" s="10">
        <v>2012.00137</v>
      </c>
      <c r="D46" s="22" t="s">
        <v>313</v>
      </c>
      <c r="E46" s="12">
        <v>4410</v>
      </c>
      <c r="F46" s="12" t="str">
        <f>IF($C46="","",IF(VLOOKUP($C46,'[1]Beef Inventory'!$A$2:$F$136,6,1)=0,"",VLOOKUP($C46,'[1]Beef Inventory'!$A$2:$F$136,6,1)))</f>
        <v>Grass</v>
      </c>
      <c r="G46" s="13"/>
      <c r="H46" s="14"/>
      <c r="I46" s="9"/>
      <c r="J46" s="13"/>
    </row>
    <row r="47" spans="1:10">
      <c r="A47" s="21">
        <f t="shared" si="0"/>
        <v>2</v>
      </c>
      <c r="B47" s="91">
        <v>41284</v>
      </c>
      <c r="C47" s="10">
        <v>2012.00137</v>
      </c>
      <c r="D47" s="22" t="s">
        <v>313</v>
      </c>
      <c r="E47" s="12">
        <v>4410</v>
      </c>
      <c r="F47" s="12" t="s">
        <v>310</v>
      </c>
      <c r="G47" s="13"/>
      <c r="H47" s="14"/>
      <c r="I47" s="9"/>
      <c r="J47" s="13"/>
    </row>
    <row r="48" spans="1:10">
      <c r="A48" s="21">
        <f t="shared" si="0"/>
        <v>3</v>
      </c>
      <c r="B48" s="93">
        <v>41291</v>
      </c>
      <c r="C48" s="16">
        <v>2012.0184400000001</v>
      </c>
      <c r="D48" s="24" t="s">
        <v>314</v>
      </c>
      <c r="E48" s="25" t="s">
        <v>327</v>
      </c>
      <c r="F48" s="25" t="s">
        <v>310</v>
      </c>
      <c r="G48" s="26">
        <v>650</v>
      </c>
      <c r="H48" s="27">
        <v>1933.75</v>
      </c>
      <c r="I48" s="23"/>
      <c r="J48" s="26"/>
    </row>
    <row r="49" spans="1:10">
      <c r="A49" s="28">
        <f t="shared" si="0"/>
        <v>3</v>
      </c>
      <c r="B49" s="93">
        <v>41291</v>
      </c>
      <c r="C49" s="29">
        <v>2012.0184400000001</v>
      </c>
      <c r="D49" s="30" t="s">
        <v>314</v>
      </c>
      <c r="E49" s="26" t="s">
        <v>328</v>
      </c>
      <c r="F49" s="26" t="s">
        <v>310</v>
      </c>
      <c r="G49" s="26"/>
      <c r="H49" s="27"/>
      <c r="I49" s="23"/>
      <c r="J49" s="26"/>
    </row>
    <row r="50" spans="1:10">
      <c r="A50" s="28">
        <f t="shared" si="0"/>
        <v>4</v>
      </c>
      <c r="B50" s="93">
        <v>41298</v>
      </c>
      <c r="C50" s="29">
        <v>2012.0015599999999</v>
      </c>
      <c r="D50" s="30" t="s">
        <v>325</v>
      </c>
      <c r="E50" s="26" t="s">
        <v>329</v>
      </c>
      <c r="F50" s="26" t="s">
        <v>310</v>
      </c>
      <c r="G50" s="26">
        <v>678</v>
      </c>
      <c r="H50" s="27">
        <v>2017.05</v>
      </c>
      <c r="I50" s="23"/>
      <c r="J50" s="26"/>
    </row>
    <row r="51" spans="1:10">
      <c r="A51" s="28">
        <f t="shared" si="0"/>
        <v>4</v>
      </c>
      <c r="B51" s="93">
        <v>41298</v>
      </c>
      <c r="C51" s="29">
        <v>2012.0015599999999</v>
      </c>
      <c r="D51" s="30" t="s">
        <v>325</v>
      </c>
      <c r="E51" s="26" t="s">
        <v>329</v>
      </c>
      <c r="F51" s="26" t="s">
        <v>310</v>
      </c>
      <c r="G51" s="26"/>
      <c r="H51" s="27"/>
      <c r="I51" s="23"/>
      <c r="J51" s="26"/>
    </row>
    <row r="52" spans="1:10">
      <c r="A52" s="28">
        <f t="shared" si="0"/>
        <v>5</v>
      </c>
      <c r="B52" s="93">
        <v>41305</v>
      </c>
      <c r="C52" s="29">
        <v>2012.0183099999999</v>
      </c>
      <c r="D52" s="30" t="s">
        <v>311</v>
      </c>
      <c r="E52" s="26">
        <v>6</v>
      </c>
      <c r="F52" s="26" t="s">
        <v>322</v>
      </c>
      <c r="G52" s="26">
        <v>675</v>
      </c>
      <c r="H52" s="27">
        <v>2007.87</v>
      </c>
      <c r="I52" s="23"/>
      <c r="J52" s="26"/>
    </row>
    <row r="53" spans="1:10">
      <c r="A53" s="28">
        <f t="shared" si="0"/>
        <v>6</v>
      </c>
      <c r="B53" s="93">
        <v>41312</v>
      </c>
      <c r="C53" s="29">
        <v>2012.0002199999999</v>
      </c>
      <c r="D53" s="30" t="s">
        <v>330</v>
      </c>
      <c r="E53" s="26"/>
      <c r="F53" s="26" t="s">
        <v>310</v>
      </c>
      <c r="G53" s="26">
        <v>791</v>
      </c>
      <c r="H53" s="27">
        <v>2139.02</v>
      </c>
      <c r="I53" s="23"/>
      <c r="J53" s="26"/>
    </row>
    <row r="54" spans="1:10">
      <c r="A54" s="28">
        <f t="shared" si="0"/>
        <v>6</v>
      </c>
      <c r="B54" s="93">
        <v>41312</v>
      </c>
      <c r="C54" s="29">
        <v>2012.0002199999999</v>
      </c>
      <c r="D54" s="30" t="s">
        <v>330</v>
      </c>
      <c r="E54" s="26" t="s">
        <v>331</v>
      </c>
      <c r="F54" s="26" t="s">
        <v>310</v>
      </c>
      <c r="G54" s="26"/>
      <c r="H54" s="27"/>
      <c r="I54" s="23"/>
      <c r="J54" s="26"/>
    </row>
    <row r="55" spans="1:10">
      <c r="A55" s="28">
        <f t="shared" si="0"/>
        <v>6</v>
      </c>
      <c r="B55" s="93">
        <v>41312</v>
      </c>
      <c r="C55" s="29">
        <v>2012.002</v>
      </c>
      <c r="D55" s="30" t="s">
        <v>330</v>
      </c>
      <c r="E55" s="26"/>
      <c r="F55" s="26" t="s">
        <v>322</v>
      </c>
      <c r="G55" s="26"/>
      <c r="H55" s="27"/>
      <c r="I55" s="23"/>
      <c r="J55" s="26"/>
    </row>
    <row r="56" spans="1:10">
      <c r="A56" s="28">
        <f t="shared" si="0"/>
        <v>7</v>
      </c>
      <c r="B56" s="93">
        <v>41319</v>
      </c>
      <c r="C56" s="18">
        <v>2012.0137999999999</v>
      </c>
      <c r="D56" s="30" t="s">
        <v>302</v>
      </c>
      <c r="E56" s="26">
        <v>34</v>
      </c>
      <c r="F56" s="26" t="s">
        <v>310</v>
      </c>
      <c r="G56" s="26">
        <v>661</v>
      </c>
      <c r="H56" s="27">
        <v>1966.47</v>
      </c>
      <c r="I56" s="23"/>
      <c r="J56" s="26"/>
    </row>
    <row r="57" spans="1:10">
      <c r="A57" s="28">
        <f t="shared" si="0"/>
        <v>7</v>
      </c>
      <c r="B57" s="93">
        <v>41319</v>
      </c>
      <c r="C57" s="18">
        <v>2012.0137999999999</v>
      </c>
      <c r="D57" s="30" t="s">
        <v>302</v>
      </c>
      <c r="E57" s="26"/>
      <c r="F57" s="26" t="s">
        <v>310</v>
      </c>
      <c r="G57" s="26"/>
      <c r="H57" s="27"/>
      <c r="I57" s="23"/>
      <c r="J57" s="26"/>
    </row>
    <row r="58" spans="1:10">
      <c r="A58" s="28">
        <f t="shared" si="0"/>
        <v>8</v>
      </c>
      <c r="B58" s="93">
        <v>41326</v>
      </c>
      <c r="C58" s="18">
        <v>2012.00154</v>
      </c>
      <c r="D58" s="30" t="s">
        <v>325</v>
      </c>
      <c r="E58" s="26">
        <v>13</v>
      </c>
      <c r="F58" s="26" t="s">
        <v>310</v>
      </c>
      <c r="G58" s="26">
        <v>771</v>
      </c>
      <c r="H58" s="27">
        <v>2293.7199999999998</v>
      </c>
      <c r="I58" s="23"/>
      <c r="J58" s="26"/>
    </row>
    <row r="59" spans="1:10">
      <c r="A59" s="28">
        <f t="shared" si="0"/>
        <v>8</v>
      </c>
      <c r="B59" s="93">
        <v>41326</v>
      </c>
      <c r="C59" s="18">
        <v>2012.00154</v>
      </c>
      <c r="D59" s="30" t="s">
        <v>325</v>
      </c>
      <c r="E59" s="26"/>
      <c r="F59" s="26" t="s">
        <v>310</v>
      </c>
      <c r="G59" s="26"/>
      <c r="H59" s="27"/>
      <c r="I59" s="23"/>
      <c r="J59" s="26"/>
    </row>
    <row r="60" spans="1:10">
      <c r="A60" s="28">
        <f t="shared" si="0"/>
        <v>9</v>
      </c>
      <c r="B60" s="93">
        <v>41333</v>
      </c>
      <c r="C60" s="29">
        <v>2012.01845</v>
      </c>
      <c r="D60" s="30" t="s">
        <v>314</v>
      </c>
      <c r="E60" s="26" t="s">
        <v>332</v>
      </c>
      <c r="F60" s="26" t="s">
        <v>310</v>
      </c>
      <c r="G60" s="26">
        <v>707</v>
      </c>
      <c r="H60" s="27">
        <v>2103.3200000000002</v>
      </c>
      <c r="I60" s="23"/>
      <c r="J60" s="26"/>
    </row>
    <row r="61" spans="1:10">
      <c r="A61" s="28">
        <f t="shared" si="0"/>
        <v>9</v>
      </c>
      <c r="B61" s="93">
        <v>41333</v>
      </c>
      <c r="C61" s="29">
        <v>2012.01845</v>
      </c>
      <c r="D61" s="30" t="s">
        <v>314</v>
      </c>
      <c r="E61" s="26"/>
      <c r="F61" s="26" t="s">
        <v>310</v>
      </c>
      <c r="G61" s="26"/>
      <c r="H61" s="27"/>
      <c r="I61" s="23"/>
      <c r="J61" s="26"/>
    </row>
    <row r="62" spans="1:10">
      <c r="A62" s="28">
        <f t="shared" si="0"/>
        <v>9</v>
      </c>
      <c r="B62" s="93">
        <v>41332</v>
      </c>
      <c r="C62" s="29">
        <v>2012.0013799999999</v>
      </c>
      <c r="D62" s="26" t="s">
        <v>313</v>
      </c>
      <c r="E62" s="31" t="s">
        <v>333</v>
      </c>
      <c r="F62" s="26" t="s">
        <v>310</v>
      </c>
      <c r="G62" s="26">
        <v>716</v>
      </c>
      <c r="H62" s="27">
        <v>2130.1</v>
      </c>
      <c r="I62" s="23"/>
      <c r="J62" s="26"/>
    </row>
    <row r="63" spans="1:10">
      <c r="A63" s="28">
        <f t="shared" si="0"/>
        <v>10</v>
      </c>
      <c r="B63" s="93">
        <v>41339</v>
      </c>
      <c r="C63" s="29">
        <v>2012.0018</v>
      </c>
      <c r="D63" s="30" t="s">
        <v>311</v>
      </c>
      <c r="E63" s="31" t="s">
        <v>334</v>
      </c>
      <c r="F63" s="26" t="s">
        <v>310</v>
      </c>
      <c r="G63" s="26">
        <v>648</v>
      </c>
      <c r="H63" s="27">
        <v>1701</v>
      </c>
      <c r="I63" s="23"/>
      <c r="J63" s="26"/>
    </row>
    <row r="64" spans="1:10">
      <c r="A64" s="28">
        <f t="shared" si="0"/>
        <v>10</v>
      </c>
      <c r="B64" s="93">
        <v>41339</v>
      </c>
      <c r="C64" s="29"/>
      <c r="D64" s="30" t="s">
        <v>311</v>
      </c>
      <c r="E64" s="26"/>
      <c r="F64" s="26" t="s">
        <v>310</v>
      </c>
      <c r="G64" s="26">
        <v>663</v>
      </c>
      <c r="H64" s="27">
        <v>1972.42</v>
      </c>
      <c r="I64" s="23"/>
      <c r="J64" s="26"/>
    </row>
    <row r="65" spans="1:11">
      <c r="A65" s="28">
        <f t="shared" si="0"/>
        <v>10</v>
      </c>
      <c r="B65" s="93">
        <v>41339</v>
      </c>
      <c r="C65" s="29"/>
      <c r="D65" s="30" t="s">
        <v>311</v>
      </c>
      <c r="E65" s="26"/>
      <c r="F65" s="26"/>
      <c r="G65" s="26" t="s">
        <v>323</v>
      </c>
      <c r="H65" s="27" t="s">
        <v>323</v>
      </c>
      <c r="I65" s="23"/>
      <c r="J65" s="26"/>
    </row>
    <row r="66" spans="1:11">
      <c r="A66" s="28">
        <f t="shared" si="0"/>
        <v>10</v>
      </c>
      <c r="B66" s="93">
        <v>41340</v>
      </c>
      <c r="C66" s="29"/>
      <c r="D66" s="30" t="s">
        <v>311</v>
      </c>
      <c r="E66" s="26"/>
      <c r="F66" s="26"/>
      <c r="G66" s="26">
        <v>630</v>
      </c>
      <c r="H66" s="27">
        <v>1874.25</v>
      </c>
      <c r="I66" s="23"/>
      <c r="J66" s="26"/>
    </row>
    <row r="67" spans="1:11">
      <c r="A67" s="28">
        <f t="shared" si="0"/>
        <v>11</v>
      </c>
      <c r="B67" s="93">
        <v>41346</v>
      </c>
      <c r="C67" s="29">
        <v>2012.00173</v>
      </c>
      <c r="D67" s="30" t="s">
        <v>303</v>
      </c>
      <c r="E67" s="32" t="s">
        <v>335</v>
      </c>
      <c r="F67" s="26" t="s">
        <v>310</v>
      </c>
      <c r="G67" s="26">
        <v>698</v>
      </c>
      <c r="H67" s="27">
        <v>2076.5500000000002</v>
      </c>
      <c r="I67" s="23"/>
      <c r="J67" s="26"/>
    </row>
    <row r="68" spans="1:11">
      <c r="A68" s="28">
        <f t="shared" ref="A68:A73" si="1">IF(B68="","",WEEKNUM(B68,1))</f>
        <v>11</v>
      </c>
      <c r="B68" s="93">
        <v>41346</v>
      </c>
      <c r="C68" s="29">
        <v>2012.00173</v>
      </c>
      <c r="D68" s="30" t="s">
        <v>303</v>
      </c>
      <c r="E68" s="26" t="s">
        <v>335</v>
      </c>
      <c r="F68" s="26" t="s">
        <v>310</v>
      </c>
      <c r="G68" s="26" t="s">
        <v>323</v>
      </c>
      <c r="H68" s="27" t="s">
        <v>323</v>
      </c>
      <c r="I68" s="23"/>
      <c r="J68" s="26"/>
    </row>
    <row r="69" spans="1:11">
      <c r="A69" s="28">
        <f t="shared" si="1"/>
        <v>11</v>
      </c>
      <c r="B69" s="93">
        <v>41346</v>
      </c>
      <c r="C69" s="29"/>
      <c r="D69" s="30" t="s">
        <v>304</v>
      </c>
      <c r="E69" s="26"/>
      <c r="F69" s="26" t="s">
        <v>318</v>
      </c>
      <c r="G69" s="26">
        <v>554</v>
      </c>
      <c r="H69" s="27">
        <v>1648.15</v>
      </c>
      <c r="I69" s="23"/>
      <c r="J69" s="26"/>
      <c r="K69" t="s">
        <v>58</v>
      </c>
    </row>
    <row r="70" spans="1:11">
      <c r="A70" s="28">
        <f t="shared" si="1"/>
        <v>11</v>
      </c>
      <c r="B70" s="93">
        <v>41346</v>
      </c>
      <c r="C70" s="29"/>
      <c r="D70" s="30" t="s">
        <v>304</v>
      </c>
      <c r="E70" s="26"/>
      <c r="F70" s="26" t="s">
        <v>318</v>
      </c>
      <c r="G70" s="26"/>
      <c r="H70" s="27"/>
      <c r="I70" s="23"/>
      <c r="J70" s="26"/>
    </row>
    <row r="71" spans="1:11">
      <c r="A71" s="28">
        <f t="shared" si="1"/>
        <v>11</v>
      </c>
      <c r="B71" s="93">
        <v>41347</v>
      </c>
      <c r="C71" s="29"/>
      <c r="D71" s="30" t="s">
        <v>336</v>
      </c>
      <c r="E71" s="26"/>
      <c r="F71" s="26" t="s">
        <v>318</v>
      </c>
      <c r="G71" s="26">
        <v>830</v>
      </c>
      <c r="H71" s="27">
        <v>2116.5</v>
      </c>
      <c r="I71" s="23"/>
      <c r="J71" s="26"/>
    </row>
    <row r="72" spans="1:11">
      <c r="A72" s="28">
        <f t="shared" si="1"/>
        <v>11</v>
      </c>
      <c r="B72" s="93">
        <v>41347</v>
      </c>
      <c r="C72" s="29"/>
      <c r="D72" s="30" t="s">
        <v>336</v>
      </c>
      <c r="E72" s="26"/>
      <c r="F72" s="26" t="s">
        <v>318</v>
      </c>
      <c r="G72" s="26">
        <v>822</v>
      </c>
      <c r="H72" s="27">
        <v>2096.1</v>
      </c>
      <c r="I72" s="23"/>
      <c r="J72" s="26"/>
    </row>
    <row r="73" spans="1:11">
      <c r="A73" s="28">
        <f t="shared" si="1"/>
        <v>11</v>
      </c>
      <c r="B73" s="93">
        <v>41347</v>
      </c>
      <c r="C73" s="29"/>
      <c r="D73" s="30" t="s">
        <v>336</v>
      </c>
      <c r="E73" s="26"/>
      <c r="F73" s="26" t="s">
        <v>318</v>
      </c>
      <c r="G73" s="26">
        <v>947</v>
      </c>
      <c r="H73" s="27">
        <v>2414.85</v>
      </c>
      <c r="I73" s="23"/>
      <c r="J73" s="26"/>
    </row>
    <row r="74" spans="1:11">
      <c r="A74" s="28">
        <v>12</v>
      </c>
      <c r="B74" s="93">
        <v>41353</v>
      </c>
      <c r="C74" s="33">
        <v>2012.00153</v>
      </c>
      <c r="D74" s="30" t="s">
        <v>325</v>
      </c>
      <c r="E74" s="26"/>
      <c r="F74" s="26"/>
      <c r="G74" s="26">
        <v>708</v>
      </c>
      <c r="H74" s="27"/>
      <c r="I74" s="23"/>
      <c r="J74" s="26"/>
    </row>
    <row r="75" spans="1:11">
      <c r="A75" s="28">
        <f>IF(B75="","",WEEKNUM(B75,1))</f>
        <v>12</v>
      </c>
      <c r="B75" s="93">
        <v>41353</v>
      </c>
      <c r="C75" s="34">
        <v>2012.00153</v>
      </c>
      <c r="D75" s="30" t="s">
        <v>325</v>
      </c>
      <c r="E75" s="31" t="s">
        <v>337</v>
      </c>
      <c r="F75" s="26" t="s">
        <v>318</v>
      </c>
      <c r="G75" s="26"/>
      <c r="H75" s="27">
        <v>2106.3000000000002</v>
      </c>
      <c r="I75" s="23"/>
      <c r="J75" s="26"/>
    </row>
    <row r="76" spans="1:11">
      <c r="A76" s="28">
        <v>13</v>
      </c>
      <c r="B76" s="93">
        <v>41360</v>
      </c>
      <c r="C76" s="29"/>
      <c r="D76" s="30" t="s">
        <v>330</v>
      </c>
      <c r="E76" s="26"/>
      <c r="F76" s="26"/>
      <c r="G76" s="26">
        <v>669</v>
      </c>
      <c r="H76" s="27">
        <v>2341.5</v>
      </c>
      <c r="I76" s="23"/>
      <c r="J76" s="26"/>
    </row>
    <row r="77" spans="1:11">
      <c r="A77" s="28">
        <v>13</v>
      </c>
      <c r="B77" s="93">
        <v>41360</v>
      </c>
      <c r="C77" s="29"/>
      <c r="D77" s="30" t="s">
        <v>330</v>
      </c>
      <c r="E77" s="26"/>
      <c r="F77" s="26"/>
      <c r="G77" s="26"/>
      <c r="H77" s="27"/>
      <c r="I77" s="23"/>
      <c r="J77" s="26"/>
    </row>
    <row r="78" spans="1:11">
      <c r="A78" s="28">
        <v>13</v>
      </c>
      <c r="B78" s="93">
        <v>41360</v>
      </c>
      <c r="C78" s="29"/>
      <c r="D78" s="30" t="s">
        <v>330</v>
      </c>
      <c r="E78" s="26"/>
      <c r="F78" s="26"/>
      <c r="G78" s="26">
        <v>720</v>
      </c>
      <c r="H78" s="27">
        <v>2520</v>
      </c>
      <c r="I78" s="23"/>
      <c r="J78" s="26"/>
    </row>
    <row r="79" spans="1:11">
      <c r="A79" s="28">
        <v>13</v>
      </c>
      <c r="B79" s="93">
        <v>41360</v>
      </c>
      <c r="C79" s="29"/>
      <c r="D79" s="30" t="s">
        <v>330</v>
      </c>
      <c r="E79" s="26"/>
      <c r="F79" s="26"/>
      <c r="G79" s="26"/>
      <c r="H79" s="27"/>
      <c r="I79" s="23"/>
      <c r="J79" s="26"/>
    </row>
    <row r="80" spans="1:11">
      <c r="A80" s="28">
        <v>13</v>
      </c>
      <c r="B80" s="93">
        <v>41362</v>
      </c>
      <c r="C80" s="29"/>
      <c r="D80" s="30" t="s">
        <v>338</v>
      </c>
      <c r="E80" s="26"/>
      <c r="F80" s="26"/>
      <c r="G80" s="26">
        <v>800</v>
      </c>
      <c r="H80" s="27">
        <v>2040</v>
      </c>
      <c r="I80" s="23"/>
      <c r="J80" s="26"/>
    </row>
    <row r="81" spans="1:10">
      <c r="A81" s="28">
        <v>13</v>
      </c>
      <c r="B81" s="93">
        <v>41362</v>
      </c>
      <c r="C81" s="29"/>
      <c r="D81" s="30" t="s">
        <v>338</v>
      </c>
      <c r="E81" s="26"/>
      <c r="F81" s="26"/>
      <c r="G81" s="26">
        <v>854</v>
      </c>
      <c r="H81" s="27">
        <v>2177.6999999999998</v>
      </c>
      <c r="I81" s="23"/>
      <c r="J81" s="26"/>
    </row>
    <row r="82" spans="1:10">
      <c r="A82" s="28">
        <v>13</v>
      </c>
      <c r="B82" s="93">
        <v>41362</v>
      </c>
      <c r="C82" s="29"/>
      <c r="D82" s="30" t="s">
        <v>338</v>
      </c>
      <c r="E82" s="26"/>
      <c r="F82" s="26"/>
      <c r="G82" s="26">
        <v>857</v>
      </c>
      <c r="H82" s="27">
        <v>2185.35</v>
      </c>
      <c r="I82" s="23"/>
      <c r="J82" s="26"/>
    </row>
    <row r="83" spans="1:10">
      <c r="A83" s="28">
        <v>14</v>
      </c>
      <c r="B83" s="93">
        <v>41368</v>
      </c>
      <c r="C83" s="29"/>
      <c r="D83" s="30" t="s">
        <v>325</v>
      </c>
      <c r="E83" s="26"/>
      <c r="F83" s="26"/>
      <c r="G83" s="26">
        <v>637</v>
      </c>
      <c r="H83" s="27">
        <v>1895.07</v>
      </c>
      <c r="I83" s="23"/>
      <c r="J83" s="26"/>
    </row>
    <row r="84" spans="1:10">
      <c r="A84" s="28">
        <v>14</v>
      </c>
      <c r="B84" s="93">
        <v>41368</v>
      </c>
      <c r="C84" s="29"/>
      <c r="D84" s="30" t="s">
        <v>325</v>
      </c>
      <c r="E84" s="26"/>
      <c r="F84" s="26"/>
      <c r="G84" s="26"/>
      <c r="H84" s="27"/>
      <c r="I84" s="23"/>
      <c r="J84" s="26"/>
    </row>
    <row r="85" spans="1:10">
      <c r="A85" s="28">
        <v>15</v>
      </c>
      <c r="B85" s="93">
        <v>41375</v>
      </c>
      <c r="C85" s="29"/>
      <c r="D85" s="30" t="s">
        <v>325</v>
      </c>
      <c r="E85" s="26"/>
      <c r="F85" s="26"/>
      <c r="G85" s="26">
        <v>736</v>
      </c>
      <c r="H85" s="27">
        <v>2189.6</v>
      </c>
      <c r="I85" s="23"/>
      <c r="J85" s="26"/>
    </row>
    <row r="86" spans="1:10">
      <c r="A86" s="28">
        <v>15</v>
      </c>
      <c r="B86" s="93">
        <v>41375</v>
      </c>
      <c r="C86" s="29"/>
      <c r="D86" s="30" t="s">
        <v>330</v>
      </c>
      <c r="E86" s="26">
        <v>6</v>
      </c>
      <c r="F86" s="26"/>
      <c r="G86" s="26">
        <v>710</v>
      </c>
      <c r="H86" s="27">
        <v>2112.25</v>
      </c>
      <c r="I86" s="23"/>
      <c r="J86" s="26"/>
    </row>
    <row r="87" spans="1:10">
      <c r="A87" s="28">
        <v>15</v>
      </c>
      <c r="B87" s="93">
        <v>41375</v>
      </c>
      <c r="C87" s="29"/>
      <c r="D87" s="30" t="s">
        <v>330</v>
      </c>
      <c r="E87" s="26">
        <v>1109</v>
      </c>
      <c r="F87" s="26"/>
      <c r="G87" s="26">
        <v>752</v>
      </c>
      <c r="H87" s="27">
        <v>2237.1999999999998</v>
      </c>
      <c r="I87" s="23"/>
      <c r="J87" s="26"/>
    </row>
    <row r="88" spans="1:10">
      <c r="A88" s="28">
        <v>16</v>
      </c>
      <c r="B88" s="93">
        <v>41382</v>
      </c>
      <c r="C88" s="29"/>
      <c r="D88" s="30" t="s">
        <v>311</v>
      </c>
      <c r="E88" s="30" t="s">
        <v>339</v>
      </c>
      <c r="F88" s="26"/>
      <c r="G88" s="26">
        <v>933</v>
      </c>
      <c r="H88" s="27">
        <v>2651.56</v>
      </c>
      <c r="I88" s="23"/>
      <c r="J88" s="26"/>
    </row>
    <row r="89" spans="1:10">
      <c r="A89" s="28">
        <v>17</v>
      </c>
      <c r="B89" s="93">
        <v>41389</v>
      </c>
      <c r="C89" s="29"/>
      <c r="D89" s="30" t="s">
        <v>336</v>
      </c>
      <c r="E89" s="26"/>
      <c r="F89" s="26"/>
      <c r="G89" s="26">
        <v>791</v>
      </c>
      <c r="H89" s="27">
        <v>2353.2199999999998</v>
      </c>
      <c r="I89" s="23"/>
      <c r="J89" s="26"/>
    </row>
    <row r="90" spans="1:10">
      <c r="A90" s="28">
        <v>17</v>
      </c>
      <c r="B90" s="93">
        <v>41389</v>
      </c>
      <c r="C90" s="29"/>
      <c r="D90" s="30" t="s">
        <v>325</v>
      </c>
      <c r="E90" s="26"/>
      <c r="F90" s="26"/>
      <c r="G90" s="26">
        <v>751</v>
      </c>
      <c r="H90" s="27">
        <v>2234.2199999999998</v>
      </c>
      <c r="I90" s="23"/>
      <c r="J90" s="26"/>
    </row>
    <row r="91" spans="1:10">
      <c r="A91" s="28">
        <v>18</v>
      </c>
      <c r="B91" s="93">
        <v>41396</v>
      </c>
      <c r="C91" s="29"/>
      <c r="D91" s="30" t="s">
        <v>336</v>
      </c>
      <c r="E91" s="26"/>
      <c r="F91" s="26"/>
      <c r="G91" s="26">
        <v>944</v>
      </c>
      <c r="H91" s="27">
        <v>2808.4</v>
      </c>
      <c r="I91" s="23"/>
      <c r="J91" s="26"/>
    </row>
    <row r="92" spans="1:10">
      <c r="A92" s="28">
        <v>18</v>
      </c>
      <c r="B92" s="93">
        <v>41396</v>
      </c>
      <c r="C92" s="29"/>
      <c r="D92" s="30" t="s">
        <v>311</v>
      </c>
      <c r="E92" s="26"/>
      <c r="F92" s="26"/>
      <c r="G92" s="26">
        <v>690</v>
      </c>
      <c r="H92" s="27">
        <v>2052.75</v>
      </c>
      <c r="I92" s="23"/>
      <c r="J92" s="26"/>
    </row>
    <row r="93" spans="1:10">
      <c r="A93" s="28">
        <v>19</v>
      </c>
      <c r="B93" s="93">
        <v>41403</v>
      </c>
      <c r="C93" s="29"/>
      <c r="D93" s="30" t="s">
        <v>336</v>
      </c>
      <c r="E93" s="26"/>
      <c r="F93" s="26"/>
      <c r="G93" s="26">
        <v>1095</v>
      </c>
      <c r="H93" s="27">
        <v>3257.63</v>
      </c>
      <c r="I93" s="23"/>
      <c r="J93" s="26"/>
    </row>
    <row r="94" spans="1:10">
      <c r="A94" s="28">
        <v>19</v>
      </c>
      <c r="B94" s="93">
        <v>41403</v>
      </c>
      <c r="C94" s="29"/>
      <c r="D94" s="30" t="s">
        <v>313</v>
      </c>
      <c r="E94" s="30" t="s">
        <v>339</v>
      </c>
      <c r="F94" s="26"/>
      <c r="G94" s="26">
        <v>649</v>
      </c>
      <c r="H94" s="27">
        <v>1792.86</v>
      </c>
      <c r="I94" s="23"/>
      <c r="J94" s="26"/>
    </row>
    <row r="95" spans="1:10">
      <c r="A95" s="28">
        <v>20</v>
      </c>
      <c r="B95" s="93">
        <v>41410</v>
      </c>
      <c r="C95" s="29" t="s">
        <v>340</v>
      </c>
      <c r="D95" s="30" t="s">
        <v>341</v>
      </c>
      <c r="E95" s="26"/>
      <c r="F95" s="26"/>
      <c r="G95" s="26"/>
      <c r="H95" s="27"/>
      <c r="I95" s="23"/>
      <c r="J95" s="26"/>
    </row>
    <row r="96" spans="1:10">
      <c r="A96" s="28">
        <v>21</v>
      </c>
      <c r="B96" s="93">
        <v>41417</v>
      </c>
      <c r="C96" s="29"/>
      <c r="D96" s="30" t="s">
        <v>303</v>
      </c>
      <c r="E96" s="26"/>
      <c r="F96" s="26"/>
      <c r="G96" s="26">
        <v>691</v>
      </c>
      <c r="H96" s="27">
        <v>2502.5</v>
      </c>
      <c r="I96" s="23"/>
      <c r="J96" s="30" t="s">
        <v>342</v>
      </c>
    </row>
    <row r="97" spans="1:11">
      <c r="A97" s="28">
        <v>21</v>
      </c>
      <c r="B97" s="93">
        <v>41417</v>
      </c>
      <c r="C97" s="29"/>
      <c r="D97" s="30" t="s">
        <v>303</v>
      </c>
      <c r="E97" s="26"/>
      <c r="F97" s="26"/>
      <c r="G97" s="26">
        <v>680</v>
      </c>
      <c r="H97" s="27">
        <v>2052.75</v>
      </c>
      <c r="I97" s="23"/>
      <c r="J97" s="30" t="s">
        <v>343</v>
      </c>
    </row>
    <row r="98" spans="1:11">
      <c r="A98" s="28">
        <v>22</v>
      </c>
      <c r="B98" s="93">
        <v>41424</v>
      </c>
      <c r="C98" s="29"/>
      <c r="D98" s="30" t="s">
        <v>330</v>
      </c>
      <c r="E98" s="26"/>
      <c r="F98" s="26"/>
      <c r="G98" s="26">
        <v>660</v>
      </c>
      <c r="H98" s="27">
        <v>1963.5</v>
      </c>
      <c r="I98" s="23"/>
      <c r="J98" s="30" t="s">
        <v>344</v>
      </c>
    </row>
    <row r="99" spans="1:11">
      <c r="A99" s="35">
        <v>23</v>
      </c>
      <c r="B99" s="99" t="s">
        <v>183</v>
      </c>
      <c r="C99" s="29"/>
      <c r="D99" s="30" t="s">
        <v>345</v>
      </c>
      <c r="E99" s="26"/>
      <c r="F99" s="26"/>
      <c r="G99" s="26">
        <v>698</v>
      </c>
      <c r="H99" s="27">
        <v>2011.09</v>
      </c>
      <c r="I99" s="23"/>
      <c r="J99" s="30" t="s">
        <v>346</v>
      </c>
    </row>
    <row r="100" spans="1:11">
      <c r="A100" s="28">
        <v>23</v>
      </c>
      <c r="B100" s="93">
        <v>41431</v>
      </c>
      <c r="C100" s="29"/>
      <c r="D100" s="30" t="s">
        <v>314</v>
      </c>
      <c r="E100" s="26"/>
      <c r="F100" s="26"/>
      <c r="G100" s="26">
        <v>814</v>
      </c>
      <c r="H100" s="27">
        <v>2337.0700000000002</v>
      </c>
      <c r="I100" s="23"/>
      <c r="J100" s="26" t="s">
        <v>347</v>
      </c>
    </row>
    <row r="101" spans="1:11">
      <c r="A101" s="28">
        <v>24</v>
      </c>
      <c r="B101" s="93">
        <v>41438</v>
      </c>
      <c r="C101" s="29"/>
      <c r="D101" s="30" t="s">
        <v>336</v>
      </c>
      <c r="E101" s="26"/>
      <c r="F101" s="26"/>
      <c r="G101" s="26">
        <v>1012</v>
      </c>
      <c r="H101" s="27">
        <v>3010.7</v>
      </c>
      <c r="I101" s="23"/>
      <c r="J101" s="30" t="s">
        <v>348</v>
      </c>
    </row>
    <row r="102" spans="1:11">
      <c r="A102" s="28">
        <v>25</v>
      </c>
      <c r="B102" s="93">
        <v>41449</v>
      </c>
      <c r="C102" s="29"/>
      <c r="D102" s="30" t="s">
        <v>302</v>
      </c>
      <c r="E102" s="26"/>
      <c r="F102" s="26"/>
      <c r="G102" s="26">
        <v>568</v>
      </c>
      <c r="H102" s="27">
        <v>1689.8</v>
      </c>
      <c r="I102" s="23"/>
      <c r="J102" s="30" t="s">
        <v>349</v>
      </c>
    </row>
    <row r="103" spans="1:11">
      <c r="A103" s="28">
        <v>25</v>
      </c>
      <c r="B103" s="93">
        <v>41449</v>
      </c>
      <c r="C103" s="29"/>
      <c r="D103" s="30" t="s">
        <v>330</v>
      </c>
      <c r="E103" s="26"/>
      <c r="F103" s="26"/>
      <c r="G103" s="26">
        <v>707</v>
      </c>
      <c r="H103" s="27">
        <v>2103.3200000000002</v>
      </c>
      <c r="I103" s="23"/>
      <c r="J103" s="30" t="s">
        <v>350</v>
      </c>
    </row>
    <row r="104" spans="1:11">
      <c r="A104" s="28">
        <v>26</v>
      </c>
      <c r="B104" s="93">
        <v>41452</v>
      </c>
      <c r="C104" s="29"/>
      <c r="D104" s="30" t="s">
        <v>305</v>
      </c>
      <c r="E104" s="26"/>
      <c r="F104" s="26"/>
      <c r="G104" s="26">
        <v>400</v>
      </c>
      <c r="H104" s="27">
        <v>1190</v>
      </c>
      <c r="I104" s="23"/>
      <c r="J104" s="30" t="s">
        <v>351</v>
      </c>
    </row>
    <row r="105" spans="1:11">
      <c r="A105" s="28">
        <v>27</v>
      </c>
      <c r="B105" s="93">
        <v>41456</v>
      </c>
      <c r="C105" s="29"/>
      <c r="D105" s="30" t="s">
        <v>305</v>
      </c>
      <c r="E105" s="26"/>
      <c r="F105" s="26"/>
      <c r="G105" s="26">
        <v>296</v>
      </c>
      <c r="H105" s="27">
        <v>880.6</v>
      </c>
      <c r="I105" s="23"/>
      <c r="J105" s="30" t="s">
        <v>352</v>
      </c>
    </row>
    <row r="106" spans="1:11">
      <c r="A106" s="28">
        <v>27</v>
      </c>
      <c r="B106" s="93">
        <v>41456</v>
      </c>
      <c r="C106" s="29"/>
      <c r="D106" s="30" t="s">
        <v>316</v>
      </c>
      <c r="E106" s="26"/>
      <c r="F106" s="26"/>
      <c r="G106" s="26">
        <v>651</v>
      </c>
      <c r="H106" s="53">
        <v>1418.72</v>
      </c>
      <c r="I106" s="23"/>
      <c r="J106" s="30" t="s">
        <v>353</v>
      </c>
    </row>
    <row r="107" spans="1:11">
      <c r="A107" s="28">
        <v>28</v>
      </c>
      <c r="B107" s="93">
        <v>41465</v>
      </c>
      <c r="C107" s="29"/>
      <c r="D107" s="30" t="s">
        <v>302</v>
      </c>
      <c r="E107" s="26"/>
      <c r="F107" s="26"/>
      <c r="G107" s="26">
        <v>517</v>
      </c>
      <c r="H107" s="27">
        <v>1473.68</v>
      </c>
      <c r="I107" s="23"/>
      <c r="J107" s="30" t="s">
        <v>172</v>
      </c>
    </row>
    <row r="108" spans="1:11">
      <c r="A108" s="86">
        <v>29</v>
      </c>
      <c r="B108" s="94">
        <v>41473</v>
      </c>
      <c r="D108" s="87" t="s">
        <v>330</v>
      </c>
      <c r="G108" s="89">
        <v>655</v>
      </c>
      <c r="H108" s="88">
        <v>1948.62</v>
      </c>
      <c r="J108" s="87" t="s">
        <v>342</v>
      </c>
    </row>
    <row r="109" spans="1:11">
      <c r="A109" s="86">
        <v>29</v>
      </c>
      <c r="B109" s="94">
        <v>41473</v>
      </c>
      <c r="D109" s="87" t="s">
        <v>330</v>
      </c>
      <c r="G109" s="89">
        <v>683</v>
      </c>
      <c r="H109" s="88">
        <v>2031.92</v>
      </c>
      <c r="J109" s="87" t="s">
        <v>184</v>
      </c>
    </row>
    <row r="110" spans="1:11">
      <c r="A110" s="86">
        <v>30</v>
      </c>
      <c r="B110" s="94">
        <v>41480</v>
      </c>
      <c r="D110" s="87" t="s">
        <v>311</v>
      </c>
      <c r="G110" s="86">
        <v>805</v>
      </c>
      <c r="H110" s="88">
        <v>2394.52</v>
      </c>
      <c r="J110" s="87" t="s">
        <v>178</v>
      </c>
    </row>
    <row r="111" spans="1:11">
      <c r="A111" s="86">
        <v>31</v>
      </c>
      <c r="D111" s="87" t="s">
        <v>341</v>
      </c>
      <c r="H111" s="102" t="s">
        <v>323</v>
      </c>
    </row>
    <row r="112" spans="1:11">
      <c r="A112" s="86">
        <v>32</v>
      </c>
      <c r="B112" s="94">
        <v>41486</v>
      </c>
      <c r="D112" s="87" t="s">
        <v>304</v>
      </c>
      <c r="G112" s="96">
        <v>723</v>
      </c>
      <c r="H112" s="97">
        <v>2125.92</v>
      </c>
      <c r="J112" s="98" t="s">
        <v>176</v>
      </c>
      <c r="K112" t="s">
        <v>58</v>
      </c>
    </row>
    <row r="113" spans="1:14">
      <c r="A113" s="86">
        <v>33</v>
      </c>
      <c r="B113" s="94">
        <v>41494</v>
      </c>
      <c r="D113" s="87" t="s">
        <v>304</v>
      </c>
      <c r="G113" s="96">
        <v>598</v>
      </c>
      <c r="H113" s="97">
        <v>1779.05</v>
      </c>
      <c r="J113" s="98" t="s">
        <v>180</v>
      </c>
      <c r="K113" t="s">
        <v>58</v>
      </c>
    </row>
    <row r="114" spans="1:14">
      <c r="A114" s="86">
        <v>34</v>
      </c>
      <c r="B114" s="94">
        <v>41500</v>
      </c>
      <c r="D114" s="87" t="s">
        <v>314</v>
      </c>
      <c r="G114" s="96">
        <v>659</v>
      </c>
      <c r="H114" s="97">
        <v>1935.52</v>
      </c>
      <c r="J114" s="98" t="s">
        <v>181</v>
      </c>
    </row>
    <row r="115" spans="1:14">
      <c r="A115" s="86">
        <v>35</v>
      </c>
      <c r="B115" s="94">
        <v>41508</v>
      </c>
      <c r="D115" s="87" t="s">
        <v>316</v>
      </c>
      <c r="G115" s="96">
        <v>613</v>
      </c>
      <c r="H115" s="97">
        <v>1758.23</v>
      </c>
      <c r="J115" s="98" t="s">
        <v>185</v>
      </c>
    </row>
    <row r="116" spans="1:14">
      <c r="A116" s="86">
        <v>35</v>
      </c>
      <c r="B116" s="94">
        <v>41507</v>
      </c>
      <c r="D116" s="87" t="s">
        <v>304</v>
      </c>
      <c r="G116" s="96">
        <v>630</v>
      </c>
      <c r="H116" s="97">
        <v>1875.25</v>
      </c>
      <c r="J116" s="98" t="s">
        <v>182</v>
      </c>
      <c r="K116" t="s">
        <v>58</v>
      </c>
    </row>
    <row r="117" spans="1:14">
      <c r="A117" s="86">
        <v>36</v>
      </c>
      <c r="B117" s="94">
        <v>41514</v>
      </c>
      <c r="D117" s="87" t="s">
        <v>305</v>
      </c>
      <c r="G117" s="96">
        <v>349</v>
      </c>
      <c r="H117" s="97">
        <v>964.11</v>
      </c>
      <c r="J117" s="98" t="s">
        <v>187</v>
      </c>
      <c r="K117" t="s">
        <v>58</v>
      </c>
    </row>
    <row r="118" spans="1:14">
      <c r="A118" s="86">
        <v>37</v>
      </c>
      <c r="B118" s="94">
        <v>41521</v>
      </c>
      <c r="D118" s="98" t="s">
        <v>304</v>
      </c>
      <c r="G118" s="96">
        <v>646</v>
      </c>
      <c r="H118" s="97">
        <v>1796.9</v>
      </c>
      <c r="J118" s="98" t="s">
        <v>182</v>
      </c>
      <c r="K118" t="s">
        <v>58</v>
      </c>
    </row>
    <row r="119" spans="1:14">
      <c r="A119" s="86">
        <v>37</v>
      </c>
      <c r="B119" s="94">
        <v>41521</v>
      </c>
      <c r="D119" s="98" t="s">
        <v>302</v>
      </c>
      <c r="G119" s="96">
        <v>604</v>
      </c>
      <c r="H119" s="97">
        <v>1921.85</v>
      </c>
      <c r="J119" s="98" t="s">
        <v>186</v>
      </c>
      <c r="K119" t="s">
        <v>58</v>
      </c>
    </row>
    <row r="120" spans="1:14">
      <c r="A120" s="86">
        <v>38</v>
      </c>
      <c r="B120" s="94">
        <v>41526</v>
      </c>
      <c r="D120" s="98" t="s">
        <v>338</v>
      </c>
      <c r="G120" s="96">
        <v>816</v>
      </c>
      <c r="H120" s="97">
        <v>2427</v>
      </c>
      <c r="J120" s="98" t="s">
        <v>188</v>
      </c>
      <c r="K120" t="s">
        <v>58</v>
      </c>
    </row>
    <row r="121" spans="1:14">
      <c r="A121" s="86">
        <v>38</v>
      </c>
      <c r="B121" s="94">
        <v>41526</v>
      </c>
      <c r="D121" s="98" t="s">
        <v>338</v>
      </c>
      <c r="G121" s="96">
        <v>762</v>
      </c>
      <c r="H121" s="97">
        <v>2266.9499999999998</v>
      </c>
      <c r="J121" s="98" t="s">
        <v>188</v>
      </c>
      <c r="K121" t="s">
        <v>58</v>
      </c>
    </row>
    <row r="122" spans="1:14">
      <c r="A122" s="86">
        <v>38</v>
      </c>
      <c r="B122" s="94">
        <v>41529</v>
      </c>
      <c r="D122" s="98" t="s">
        <v>303</v>
      </c>
      <c r="G122" s="96">
        <v>2114.5</v>
      </c>
      <c r="H122" s="97">
        <v>5841.26</v>
      </c>
      <c r="J122" s="98" t="s">
        <v>3</v>
      </c>
      <c r="K122" t="s">
        <v>58</v>
      </c>
    </row>
    <row r="123" spans="1:14">
      <c r="A123" s="86">
        <v>39</v>
      </c>
      <c r="B123" s="94">
        <v>41536</v>
      </c>
      <c r="D123" s="98" t="s">
        <v>345</v>
      </c>
      <c r="G123" s="96">
        <v>688</v>
      </c>
      <c r="H123" s="97">
        <v>1900.6</v>
      </c>
      <c r="J123" s="98" t="s">
        <v>197</v>
      </c>
      <c r="K123" t="s">
        <v>58</v>
      </c>
      <c r="N123" t="s">
        <v>323</v>
      </c>
    </row>
    <row r="124" spans="1:14">
      <c r="A124" s="86">
        <v>39</v>
      </c>
      <c r="B124" s="94">
        <v>41536</v>
      </c>
      <c r="D124" s="98" t="s">
        <v>314</v>
      </c>
      <c r="G124" s="96">
        <v>656</v>
      </c>
      <c r="H124" s="97">
        <v>1917.8</v>
      </c>
      <c r="J124" s="98" t="s">
        <v>2</v>
      </c>
      <c r="K124" t="s">
        <v>58</v>
      </c>
    </row>
    <row r="125" spans="1:14">
      <c r="A125" s="86">
        <v>40</v>
      </c>
      <c r="B125" s="94">
        <v>41540</v>
      </c>
      <c r="D125" s="98" t="s">
        <v>302</v>
      </c>
      <c r="G125" s="96">
        <v>552</v>
      </c>
      <c r="H125" s="97">
        <v>1642.2</v>
      </c>
      <c r="J125" s="98" t="s">
        <v>8</v>
      </c>
      <c r="K125" t="s">
        <v>58</v>
      </c>
    </row>
    <row r="126" spans="1:14">
      <c r="A126" s="86">
        <v>40</v>
      </c>
      <c r="B126" s="94">
        <v>41540</v>
      </c>
      <c r="D126" s="98" t="s">
        <v>330</v>
      </c>
      <c r="G126" s="96">
        <v>626</v>
      </c>
      <c r="H126" s="97">
        <v>1729.32</v>
      </c>
      <c r="J126" s="98" t="s">
        <v>350</v>
      </c>
      <c r="K126" t="s">
        <v>58</v>
      </c>
    </row>
    <row r="127" spans="1:14">
      <c r="A127" s="86">
        <v>40</v>
      </c>
      <c r="B127" s="94">
        <v>41543</v>
      </c>
      <c r="D127" s="98" t="s">
        <v>304</v>
      </c>
      <c r="G127" s="96">
        <v>648</v>
      </c>
      <c r="H127" s="97">
        <v>1927.8</v>
      </c>
      <c r="J127" s="98" t="s">
        <v>203</v>
      </c>
      <c r="K127" t="s">
        <v>58</v>
      </c>
    </row>
    <row r="128" spans="1:14">
      <c r="A128" s="86">
        <v>41</v>
      </c>
      <c r="B128" s="94">
        <v>41547</v>
      </c>
      <c r="D128" s="98" t="s">
        <v>302</v>
      </c>
      <c r="G128" s="96">
        <v>622</v>
      </c>
      <c r="H128" s="97">
        <v>1718.27</v>
      </c>
      <c r="J128" s="98" t="s">
        <v>7</v>
      </c>
      <c r="K128" t="s">
        <v>80</v>
      </c>
    </row>
    <row r="129" spans="1:12">
      <c r="A129" s="86">
        <v>41</v>
      </c>
      <c r="B129" s="94">
        <v>41547</v>
      </c>
      <c r="D129" s="98" t="s">
        <v>204</v>
      </c>
      <c r="G129" s="96">
        <v>731</v>
      </c>
      <c r="H129" s="97">
        <v>2019.38</v>
      </c>
      <c r="J129" s="98" t="s">
        <v>342</v>
      </c>
      <c r="K129" t="s">
        <v>80</v>
      </c>
      <c r="L129" t="s">
        <v>82</v>
      </c>
    </row>
    <row r="130" spans="1:12">
      <c r="A130" s="86">
        <v>41</v>
      </c>
      <c r="B130" s="94">
        <v>41550</v>
      </c>
      <c r="D130" s="98" t="s">
        <v>304</v>
      </c>
      <c r="G130" s="96">
        <v>679</v>
      </c>
      <c r="H130" s="97">
        <v>2020.02</v>
      </c>
      <c r="J130" s="98" t="s">
        <v>203</v>
      </c>
      <c r="K130" t="s">
        <v>80</v>
      </c>
    </row>
    <row r="131" spans="1:12">
      <c r="A131" s="86">
        <v>42</v>
      </c>
      <c r="B131" s="94">
        <v>41554</v>
      </c>
      <c r="D131" s="98" t="s">
        <v>17</v>
      </c>
      <c r="G131" s="96">
        <v>636</v>
      </c>
      <c r="H131" s="100">
        <v>1756.95</v>
      </c>
      <c r="J131" s="98" t="s">
        <v>350</v>
      </c>
      <c r="K131" t="s">
        <v>80</v>
      </c>
      <c r="L131" t="s">
        <v>24</v>
      </c>
    </row>
    <row r="132" spans="1:12">
      <c r="A132" s="86">
        <v>42</v>
      </c>
      <c r="B132" s="94">
        <v>41554</v>
      </c>
      <c r="D132" s="98" t="s">
        <v>17</v>
      </c>
      <c r="G132" s="96">
        <v>650</v>
      </c>
      <c r="H132" s="100">
        <v>1933.75</v>
      </c>
      <c r="J132" s="98" t="s">
        <v>23</v>
      </c>
      <c r="K132" t="s">
        <v>81</v>
      </c>
    </row>
    <row r="133" spans="1:12">
      <c r="A133" s="86">
        <v>42</v>
      </c>
      <c r="B133" s="94">
        <v>41556</v>
      </c>
      <c r="D133" s="98" t="s">
        <v>17</v>
      </c>
      <c r="G133" s="96">
        <v>483</v>
      </c>
      <c r="H133" s="100">
        <v>7004.08</v>
      </c>
      <c r="J133" s="98" t="s">
        <v>26</v>
      </c>
    </row>
    <row r="134" spans="1:12">
      <c r="A134" s="86">
        <v>42</v>
      </c>
      <c r="B134" s="94">
        <v>41556</v>
      </c>
      <c r="D134" s="98" t="s">
        <v>17</v>
      </c>
      <c r="G134" s="96">
        <v>750</v>
      </c>
      <c r="J134" s="98" t="s">
        <v>26</v>
      </c>
    </row>
    <row r="135" spans="1:12">
      <c r="A135" s="86">
        <v>42</v>
      </c>
      <c r="B135" s="94">
        <v>41556</v>
      </c>
      <c r="D135" s="98" t="s">
        <v>17</v>
      </c>
      <c r="G135" s="96">
        <v>571</v>
      </c>
      <c r="J135" s="98" t="s">
        <v>26</v>
      </c>
    </row>
    <row r="136" spans="1:12">
      <c r="A136" s="86">
        <v>42</v>
      </c>
      <c r="B136" s="94">
        <v>41556</v>
      </c>
      <c r="D136" s="98" t="s">
        <v>17</v>
      </c>
      <c r="G136" s="96">
        <v>693</v>
      </c>
      <c r="J136" s="98" t="s">
        <v>26</v>
      </c>
    </row>
    <row r="137" spans="1:12">
      <c r="A137" s="86">
        <v>42</v>
      </c>
      <c r="B137" s="94">
        <v>41556</v>
      </c>
      <c r="D137" s="98" t="s">
        <v>336</v>
      </c>
      <c r="G137" s="96">
        <v>680</v>
      </c>
      <c r="H137" s="100">
        <v>1964.1</v>
      </c>
      <c r="J137" s="98" t="s">
        <v>25</v>
      </c>
    </row>
    <row r="138" spans="1:12">
      <c r="A138" s="86">
        <v>43</v>
      </c>
      <c r="B138" s="94">
        <v>41563</v>
      </c>
      <c r="D138" s="98" t="s">
        <v>316</v>
      </c>
      <c r="G138" s="96">
        <v>567</v>
      </c>
      <c r="H138" s="100">
        <v>1578.83</v>
      </c>
      <c r="J138" s="98" t="s">
        <v>43</v>
      </c>
    </row>
    <row r="139" spans="1:12">
      <c r="A139" s="86">
        <v>43</v>
      </c>
      <c r="B139" s="94">
        <v>41563</v>
      </c>
      <c r="D139" s="98" t="s">
        <v>314</v>
      </c>
      <c r="G139" s="96">
        <v>678</v>
      </c>
      <c r="H139" s="100">
        <v>1872.97</v>
      </c>
      <c r="J139" s="98" t="s">
        <v>342</v>
      </c>
    </row>
    <row r="140" spans="1:12">
      <c r="A140" s="86">
        <v>43</v>
      </c>
      <c r="B140" s="94">
        <v>41563</v>
      </c>
      <c r="D140" s="98" t="s">
        <v>27</v>
      </c>
      <c r="G140" s="96">
        <v>694.5</v>
      </c>
      <c r="H140" s="100">
        <v>20963.599999999999</v>
      </c>
      <c r="J140" s="98" t="s">
        <v>26</v>
      </c>
    </row>
    <row r="141" spans="1:12">
      <c r="A141" s="86">
        <v>43</v>
      </c>
      <c r="B141" s="94">
        <v>41563</v>
      </c>
      <c r="D141" s="98" t="s">
        <v>27</v>
      </c>
      <c r="G141" s="96">
        <v>673</v>
      </c>
      <c r="J141" s="98" t="s">
        <v>26</v>
      </c>
    </row>
    <row r="142" spans="1:12">
      <c r="A142" s="86">
        <v>43</v>
      </c>
      <c r="B142" s="94">
        <v>41563</v>
      </c>
      <c r="D142" s="98" t="s">
        <v>27</v>
      </c>
      <c r="G142" s="96">
        <v>574</v>
      </c>
      <c r="J142" s="98" t="s">
        <v>26</v>
      </c>
    </row>
    <row r="143" spans="1:12">
      <c r="A143" s="86">
        <v>43</v>
      </c>
      <c r="B143" s="94">
        <v>41563</v>
      </c>
      <c r="D143" s="98" t="s">
        <v>27</v>
      </c>
      <c r="G143" s="96">
        <v>601</v>
      </c>
      <c r="J143" s="98" t="s">
        <v>26</v>
      </c>
    </row>
    <row r="144" spans="1:12">
      <c r="A144" s="86">
        <v>43</v>
      </c>
      <c r="B144" s="94">
        <v>41563</v>
      </c>
      <c r="D144" s="98" t="s">
        <v>27</v>
      </c>
      <c r="G144" s="96">
        <v>646</v>
      </c>
      <c r="J144" s="98" t="s">
        <v>26</v>
      </c>
    </row>
    <row r="145" spans="1:10">
      <c r="A145" s="86">
        <v>43</v>
      </c>
      <c r="B145" s="94">
        <v>41563</v>
      </c>
      <c r="D145" s="98" t="s">
        <v>27</v>
      </c>
      <c r="G145" s="96">
        <v>536</v>
      </c>
      <c r="J145" s="98" t="s">
        <v>26</v>
      </c>
    </row>
    <row r="146" spans="1:10">
      <c r="A146" s="86">
        <v>43</v>
      </c>
      <c r="B146" s="94">
        <v>41563</v>
      </c>
      <c r="D146" s="98" t="s">
        <v>27</v>
      </c>
      <c r="G146" s="96">
        <v>607</v>
      </c>
      <c r="J146" s="98" t="s">
        <v>26</v>
      </c>
    </row>
    <row r="147" spans="1:10">
      <c r="A147" s="86">
        <v>43</v>
      </c>
      <c r="B147" s="94">
        <v>41563</v>
      </c>
      <c r="D147" s="98" t="s">
        <v>27</v>
      </c>
      <c r="G147" s="96">
        <v>663</v>
      </c>
      <c r="J147" s="98" t="s">
        <v>26</v>
      </c>
    </row>
    <row r="148" spans="1:10">
      <c r="A148" s="86">
        <v>43</v>
      </c>
      <c r="B148" s="94">
        <v>41563</v>
      </c>
      <c r="D148" s="98" t="s">
        <v>27</v>
      </c>
      <c r="G148" s="96">
        <v>582.5</v>
      </c>
      <c r="J148" s="98" t="s">
        <v>26</v>
      </c>
    </row>
    <row r="149" spans="1:10">
      <c r="A149" s="86">
        <v>43</v>
      </c>
      <c r="B149" s="94">
        <v>41563</v>
      </c>
      <c r="D149" s="98" t="s">
        <v>27</v>
      </c>
      <c r="G149" s="96">
        <v>721</v>
      </c>
      <c r="J149" s="98" t="s">
        <v>26</v>
      </c>
    </row>
    <row r="150" spans="1:10">
      <c r="A150" s="86">
        <v>43</v>
      </c>
      <c r="B150" s="94">
        <v>41563</v>
      </c>
      <c r="D150" s="98" t="s">
        <v>27</v>
      </c>
      <c r="G150" s="96">
        <v>642.5</v>
      </c>
      <c r="J150" s="98" t="s">
        <v>26</v>
      </c>
    </row>
    <row r="151" spans="1:10">
      <c r="A151" s="86">
        <v>43</v>
      </c>
      <c r="B151" s="94">
        <v>41563</v>
      </c>
      <c r="D151" s="98" t="s">
        <v>27</v>
      </c>
      <c r="G151" s="96">
        <v>546.5</v>
      </c>
      <c r="J151" s="98" t="s">
        <v>26</v>
      </c>
    </row>
    <row r="152" spans="1:10">
      <c r="A152" s="86">
        <v>44</v>
      </c>
      <c r="B152" s="94">
        <v>41568</v>
      </c>
      <c r="D152" s="98" t="s">
        <v>204</v>
      </c>
      <c r="G152" s="96">
        <v>634</v>
      </c>
      <c r="H152" s="100">
        <v>1751.42</v>
      </c>
      <c r="J152" s="98" t="s">
        <v>350</v>
      </c>
    </row>
    <row r="153" spans="1:10">
      <c r="A153" s="86">
        <v>44</v>
      </c>
      <c r="B153" s="94">
        <v>41568</v>
      </c>
      <c r="D153" s="98" t="s">
        <v>304</v>
      </c>
      <c r="G153" s="96">
        <v>708</v>
      </c>
      <c r="H153" s="100">
        <v>2106.3000000000002</v>
      </c>
      <c r="J153" s="98" t="s">
        <v>188</v>
      </c>
    </row>
    <row r="154" spans="1:10">
      <c r="A154" s="86">
        <v>44</v>
      </c>
      <c r="B154" s="94">
        <v>41570</v>
      </c>
      <c r="D154" s="98" t="s">
        <v>44</v>
      </c>
      <c r="G154" s="96">
        <v>557</v>
      </c>
      <c r="H154" s="100">
        <v>5119.12</v>
      </c>
      <c r="J154" s="98" t="s">
        <v>45</v>
      </c>
    </row>
    <row r="155" spans="1:10">
      <c r="A155" s="86">
        <v>44</v>
      </c>
      <c r="B155" s="94">
        <v>41570</v>
      </c>
      <c r="D155" s="98" t="s">
        <v>44</v>
      </c>
      <c r="G155" s="96">
        <v>627.5</v>
      </c>
      <c r="J155" s="98" t="s">
        <v>45</v>
      </c>
    </row>
    <row r="156" spans="1:10">
      <c r="A156" s="86">
        <v>44</v>
      </c>
      <c r="B156" s="94">
        <v>41570</v>
      </c>
      <c r="D156" s="98" t="s">
        <v>44</v>
      </c>
      <c r="G156" s="96">
        <v>641</v>
      </c>
      <c r="J156" s="98" t="s">
        <v>45</v>
      </c>
    </row>
    <row r="157" spans="1:10">
      <c r="A157" s="86">
        <v>44</v>
      </c>
      <c r="B157" s="94">
        <v>41570</v>
      </c>
      <c r="D157" s="98" t="s">
        <v>311</v>
      </c>
      <c r="G157" s="96">
        <v>511.5</v>
      </c>
      <c r="H157" s="100">
        <v>8004.06</v>
      </c>
      <c r="J157" s="98" t="s">
        <v>26</v>
      </c>
    </row>
    <row r="158" spans="1:10">
      <c r="A158" s="86">
        <v>44</v>
      </c>
      <c r="B158" s="94">
        <v>41570</v>
      </c>
      <c r="D158" s="98" t="s">
        <v>311</v>
      </c>
      <c r="G158" s="96">
        <v>529.5</v>
      </c>
      <c r="J158" s="98" t="s">
        <v>26</v>
      </c>
    </row>
    <row r="159" spans="1:10">
      <c r="A159" s="86">
        <v>44</v>
      </c>
      <c r="B159" s="94">
        <v>41570</v>
      </c>
      <c r="D159" s="98" t="s">
        <v>311</v>
      </c>
      <c r="G159" s="96">
        <v>619</v>
      </c>
      <c r="J159" s="98" t="s">
        <v>26</v>
      </c>
    </row>
    <row r="160" spans="1:10">
      <c r="A160" s="86">
        <v>44</v>
      </c>
      <c r="B160" s="94">
        <v>41570</v>
      </c>
      <c r="D160" s="98" t="s">
        <v>311</v>
      </c>
      <c r="G160" s="96">
        <v>593.5</v>
      </c>
      <c r="J160" s="98" t="s">
        <v>26</v>
      </c>
    </row>
    <row r="161" spans="1:11">
      <c r="A161" s="86">
        <v>44</v>
      </c>
      <c r="B161" s="94">
        <v>41570</v>
      </c>
      <c r="D161" s="98" t="s">
        <v>311</v>
      </c>
      <c r="G161" s="96">
        <v>600</v>
      </c>
      <c r="J161" s="98" t="s">
        <v>26</v>
      </c>
    </row>
    <row r="162" spans="1:11">
      <c r="A162" s="86">
        <v>45</v>
      </c>
      <c r="B162" s="94">
        <v>41575</v>
      </c>
      <c r="D162" s="98" t="s">
        <v>304</v>
      </c>
      <c r="G162" s="96">
        <v>620</v>
      </c>
      <c r="H162" s="100">
        <v>1844.5</v>
      </c>
      <c r="J162" s="98" t="s">
        <v>203</v>
      </c>
    </row>
    <row r="163" spans="1:11">
      <c r="A163" s="86">
        <v>45</v>
      </c>
      <c r="B163" s="94">
        <v>41577</v>
      </c>
      <c r="D163" s="98" t="s">
        <v>311</v>
      </c>
      <c r="G163" s="96">
        <v>824</v>
      </c>
      <c r="H163" s="100">
        <v>2426.4</v>
      </c>
      <c r="J163" s="98" t="s">
        <v>23</v>
      </c>
    </row>
    <row r="164" spans="1:11">
      <c r="A164" s="86">
        <v>45</v>
      </c>
      <c r="B164" s="94">
        <v>41577</v>
      </c>
      <c r="D164" s="98" t="s">
        <v>314</v>
      </c>
      <c r="G164" s="96">
        <v>722</v>
      </c>
      <c r="H164" s="100">
        <v>1994.52</v>
      </c>
      <c r="J164" s="98" t="s">
        <v>350</v>
      </c>
    </row>
    <row r="165" spans="1:11">
      <c r="A165" s="86">
        <v>45</v>
      </c>
      <c r="B165" s="94">
        <v>41577</v>
      </c>
      <c r="D165" s="98" t="s">
        <v>204</v>
      </c>
      <c r="G165" s="96">
        <v>676</v>
      </c>
      <c r="H165" s="100">
        <v>1913.22</v>
      </c>
      <c r="J165" s="98" t="s">
        <v>57</v>
      </c>
    </row>
    <row r="166" spans="1:11">
      <c r="A166" s="86">
        <v>46</v>
      </c>
      <c r="B166" s="94">
        <v>41584</v>
      </c>
      <c r="D166" s="98" t="s">
        <v>336</v>
      </c>
      <c r="G166" s="96">
        <v>666</v>
      </c>
      <c r="H166" s="100">
        <v>1981.35</v>
      </c>
      <c r="J166" s="72" t="s">
        <v>203</v>
      </c>
    </row>
    <row r="167" spans="1:11">
      <c r="A167" s="86">
        <v>46</v>
      </c>
      <c r="B167" s="94">
        <v>41585</v>
      </c>
      <c r="D167" s="98" t="s">
        <v>61</v>
      </c>
      <c r="G167" s="96">
        <v>851</v>
      </c>
      <c r="H167" s="100">
        <v>2350.88</v>
      </c>
      <c r="J167" s="72" t="s">
        <v>342</v>
      </c>
    </row>
    <row r="168" spans="1:11">
      <c r="A168" s="86">
        <v>46</v>
      </c>
      <c r="B168" s="94">
        <v>41585</v>
      </c>
      <c r="D168" s="98" t="s">
        <v>61</v>
      </c>
      <c r="G168" s="96">
        <v>902</v>
      </c>
      <c r="H168" s="100">
        <v>2683.45</v>
      </c>
      <c r="J168" s="72" t="s">
        <v>23</v>
      </c>
    </row>
    <row r="169" spans="1:11">
      <c r="A169" s="86">
        <v>46</v>
      </c>
      <c r="B169" s="94">
        <v>41584</v>
      </c>
      <c r="D169" s="98" t="s">
        <v>71</v>
      </c>
      <c r="G169" s="96">
        <v>471.5</v>
      </c>
      <c r="H169" s="100">
        <v>3981.6</v>
      </c>
      <c r="J169" s="72" t="s">
        <v>73</v>
      </c>
    </row>
    <row r="170" spans="1:11">
      <c r="A170" s="86">
        <v>46</v>
      </c>
      <c r="B170" s="94">
        <v>41584</v>
      </c>
      <c r="D170" s="98" t="s">
        <v>71</v>
      </c>
      <c r="G170" s="96">
        <v>470.5</v>
      </c>
      <c r="H170" s="100"/>
      <c r="J170" s="72" t="s">
        <v>73</v>
      </c>
    </row>
    <row r="171" spans="1:11">
      <c r="A171" s="86">
        <v>46</v>
      </c>
      <c r="B171" s="94">
        <v>41584</v>
      </c>
      <c r="D171" s="98" t="s">
        <v>71</v>
      </c>
      <c r="G171" s="96">
        <v>480</v>
      </c>
      <c r="H171" s="100"/>
      <c r="J171" s="72" t="s">
        <v>73</v>
      </c>
    </row>
    <row r="172" spans="1:11">
      <c r="A172" s="86">
        <v>46</v>
      </c>
      <c r="B172" s="94">
        <v>41584</v>
      </c>
      <c r="D172" s="98" t="s">
        <v>72</v>
      </c>
      <c r="G172" s="96">
        <v>732.5</v>
      </c>
      <c r="H172" s="100">
        <v>5325.6</v>
      </c>
      <c r="J172" s="72" t="s">
        <v>73</v>
      </c>
    </row>
    <row r="173" spans="1:11">
      <c r="A173" s="86">
        <v>46</v>
      </c>
      <c r="B173" s="94">
        <v>41584</v>
      </c>
      <c r="D173" s="98" t="s">
        <v>72</v>
      </c>
      <c r="G173" s="96">
        <v>602</v>
      </c>
      <c r="H173" s="100"/>
      <c r="J173" s="72" t="s">
        <v>73</v>
      </c>
    </row>
    <row r="174" spans="1:11">
      <c r="A174" s="86">
        <v>46</v>
      </c>
      <c r="B174" s="94">
        <v>41584</v>
      </c>
      <c r="D174" s="98" t="s">
        <v>72</v>
      </c>
      <c r="G174" s="96">
        <v>567.5</v>
      </c>
      <c r="H174" s="100"/>
      <c r="J174" s="72" t="s">
        <v>73</v>
      </c>
    </row>
    <row r="175" spans="1:11">
      <c r="A175" s="101">
        <v>47</v>
      </c>
      <c r="B175" s="94">
        <v>41591</v>
      </c>
      <c r="D175" s="98" t="s">
        <v>78</v>
      </c>
      <c r="G175" s="96">
        <v>393.5</v>
      </c>
      <c r="H175" s="100">
        <v>5603.42</v>
      </c>
      <c r="J175" s="72" t="s">
        <v>73</v>
      </c>
      <c r="K175" s="100" t="s">
        <v>83</v>
      </c>
    </row>
    <row r="176" spans="1:11">
      <c r="A176" s="101">
        <v>47</v>
      </c>
      <c r="B176" s="94">
        <v>41591</v>
      </c>
      <c r="D176" s="98" t="s">
        <v>78</v>
      </c>
      <c r="G176" s="96">
        <v>416.5</v>
      </c>
      <c r="H176" s="100"/>
      <c r="J176" s="72" t="s">
        <v>73</v>
      </c>
    </row>
    <row r="177" spans="1:10">
      <c r="A177" s="101">
        <v>47</v>
      </c>
      <c r="B177" s="94">
        <v>41591</v>
      </c>
      <c r="D177" s="98" t="s">
        <v>78</v>
      </c>
      <c r="G177" s="96">
        <v>433</v>
      </c>
      <c r="H177" s="100"/>
      <c r="J177" s="72" t="s">
        <v>73</v>
      </c>
    </row>
    <row r="178" spans="1:10">
      <c r="A178" s="101">
        <v>47</v>
      </c>
      <c r="B178" s="94">
        <v>41591</v>
      </c>
      <c r="D178" s="98" t="s">
        <v>78</v>
      </c>
      <c r="G178" s="96">
        <v>388</v>
      </c>
      <c r="H178" s="100"/>
      <c r="J178" s="72" t="s">
        <v>73</v>
      </c>
    </row>
    <row r="179" spans="1:10">
      <c r="A179" s="101">
        <v>47</v>
      </c>
      <c r="B179" s="94">
        <v>41591</v>
      </c>
      <c r="D179" s="98" t="s">
        <v>78</v>
      </c>
      <c r="G179" s="96">
        <v>440</v>
      </c>
      <c r="H179" s="100"/>
      <c r="J179" s="72" t="s">
        <v>73</v>
      </c>
    </row>
    <row r="180" spans="1:10">
      <c r="A180" s="101">
        <v>47</v>
      </c>
      <c r="B180" s="94">
        <v>41591</v>
      </c>
      <c r="D180" s="98" t="s">
        <v>304</v>
      </c>
      <c r="G180" s="96">
        <v>739</v>
      </c>
      <c r="H180" s="100">
        <v>2173.52</v>
      </c>
      <c r="J180" s="72" t="s">
        <v>203</v>
      </c>
    </row>
    <row r="181" spans="1:10">
      <c r="A181" s="101">
        <v>47</v>
      </c>
      <c r="B181" s="94">
        <v>41592</v>
      </c>
      <c r="D181" s="98" t="s">
        <v>204</v>
      </c>
      <c r="G181" s="96">
        <v>596</v>
      </c>
      <c r="H181" s="100">
        <v>1646.45</v>
      </c>
    </row>
    <row r="182" spans="1:10">
      <c r="A182" s="101">
        <v>47</v>
      </c>
      <c r="B182" s="94">
        <v>41592</v>
      </c>
      <c r="D182" s="98" t="s">
        <v>336</v>
      </c>
      <c r="G182" s="96">
        <v>715</v>
      </c>
      <c r="H182" s="100">
        <v>2127.12</v>
      </c>
      <c r="J182" s="72" t="s">
        <v>79</v>
      </c>
    </row>
    <row r="183" spans="1:10">
      <c r="A183" s="101">
        <v>48</v>
      </c>
      <c r="B183" s="94">
        <v>41598</v>
      </c>
      <c r="H183" s="100" t="s">
        <v>323</v>
      </c>
    </row>
    <row r="184" spans="1:10">
      <c r="A184" s="101">
        <v>48</v>
      </c>
      <c r="B184" s="94">
        <v>41598</v>
      </c>
      <c r="H184" s="100" t="s">
        <v>323</v>
      </c>
    </row>
    <row r="185" spans="1:10">
      <c r="A185" s="101">
        <v>48</v>
      </c>
      <c r="B185" s="94">
        <v>41598</v>
      </c>
      <c r="H185" s="100">
        <f>SUM(H43:H183)</f>
        <v>233768.58000000002</v>
      </c>
    </row>
    <row r="186" spans="1:10">
      <c r="H186" s="100"/>
    </row>
    <row r="187" spans="1:10">
      <c r="H187" s="100"/>
    </row>
    <row r="188" spans="1:10">
      <c r="H188" s="100"/>
    </row>
    <row r="189" spans="1:10">
      <c r="H189" s="100"/>
    </row>
    <row r="190" spans="1:10">
      <c r="H190" s="100"/>
    </row>
    <row r="191" spans="1:10">
      <c r="H191" s="100"/>
    </row>
    <row r="192" spans="1:10">
      <c r="H192" s="100"/>
    </row>
    <row r="193" spans="8:8">
      <c r="H193" s="100"/>
    </row>
    <row r="194" spans="8:8">
      <c r="H194" s="100"/>
    </row>
    <row r="195" spans="8:8">
      <c r="H195" s="100"/>
    </row>
  </sheetData>
  <autoFilter ref="A1:J183"/>
  <phoneticPr fontId="12" type="noConversion"/>
  <conditionalFormatting sqref="A2:A48">
    <cfRule type="cellIs" priority="2" stopIfTrue="1" operator="lessThan">
      <formula>0</formula>
    </cfRule>
  </conditionalFormatting>
  <conditionalFormatting sqref="A3">
    <cfRule type="cellIs" dxfId="5" priority="1" operator="lessThan">
      <formula>-5844+5844</formula>
    </cfRule>
  </conditionalFormatting>
  <dataValidations count="1">
    <dataValidation type="list" allowBlank="1" showInputMessage="1" showErrorMessage="1" promptTitle="calendar" sqref="B2:B47">
      <formula1>calendar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0"/>
  <sheetViews>
    <sheetView tabSelected="1" workbookViewId="0">
      <selection activeCell="D18" sqref="D18"/>
    </sheetView>
  </sheetViews>
  <sheetFormatPr baseColWidth="10" defaultColWidth="8.83203125" defaultRowHeight="15"/>
  <cols>
    <col min="1" max="1" width="4" style="57" customWidth="1"/>
    <col min="2" max="2" width="9.6640625" style="50" customWidth="1"/>
    <col min="3" max="3" width="21.33203125" style="50" customWidth="1"/>
    <col min="4" max="4" width="30.5" style="50" customWidth="1"/>
    <col min="5" max="5" width="31.6640625" style="50" customWidth="1"/>
    <col min="6" max="6" width="13" style="50" customWidth="1"/>
    <col min="7" max="7" width="26.83203125" style="50" customWidth="1"/>
    <col min="8" max="8" width="26" style="50" customWidth="1"/>
    <col min="9" max="9" width="23.6640625" style="50" customWidth="1"/>
    <col min="10" max="10" width="18.83203125" style="50" customWidth="1"/>
    <col min="11" max="11" width="14.6640625" style="50" customWidth="1"/>
    <col min="12" max="12" width="30" style="50" customWidth="1"/>
    <col min="13" max="13" width="28.1640625" style="30" customWidth="1"/>
    <col min="14" max="14" width="10.6640625" style="50" customWidth="1"/>
    <col min="15" max="15" width="13" style="59" customWidth="1"/>
    <col min="16" max="16" width="11.5" style="30" customWidth="1"/>
    <col min="17" max="17" width="13" style="52" customWidth="1"/>
    <col min="18" max="18" width="11.33203125" style="53" customWidth="1"/>
    <col min="19" max="19" width="13.83203125" style="30" customWidth="1"/>
    <col min="20" max="20" width="13.5" style="52" customWidth="1"/>
    <col min="21" max="21" width="13.83203125" style="30" customWidth="1"/>
    <col min="22" max="22" width="11" style="50" customWidth="1"/>
    <col min="23" max="23" width="8.83203125" style="50" customWidth="1"/>
    <col min="24" max="24" width="11.5" style="50" customWidth="1"/>
    <col min="25" max="25" width="8.83203125" style="50"/>
    <col min="26" max="26" width="24.5" style="50" customWidth="1"/>
    <col min="27" max="27" width="21.5" style="54" customWidth="1"/>
    <col min="28" max="16384" width="8.83203125" style="54"/>
  </cols>
  <sheetData>
    <row r="1" spans="1:26" s="44" customFormat="1" ht="45">
      <c r="A1" s="36"/>
      <c r="B1" s="37" t="s">
        <v>354</v>
      </c>
      <c r="C1" s="37" t="s">
        <v>355</v>
      </c>
      <c r="D1" s="37" t="s">
        <v>356</v>
      </c>
      <c r="E1" s="37" t="s">
        <v>296</v>
      </c>
      <c r="F1" s="37" t="s">
        <v>298</v>
      </c>
      <c r="G1" s="37" t="s">
        <v>357</v>
      </c>
      <c r="H1" s="37" t="s">
        <v>357</v>
      </c>
      <c r="I1" s="37" t="s">
        <v>358</v>
      </c>
      <c r="J1" s="37" t="s">
        <v>359</v>
      </c>
      <c r="K1" s="37" t="s">
        <v>360</v>
      </c>
      <c r="L1" s="37" t="s">
        <v>361</v>
      </c>
      <c r="M1" s="38" t="s">
        <v>362</v>
      </c>
      <c r="N1" s="37" t="s">
        <v>363</v>
      </c>
      <c r="O1" s="39" t="s">
        <v>364</v>
      </c>
      <c r="P1" s="37" t="s">
        <v>365</v>
      </c>
      <c r="Q1" s="40" t="s">
        <v>366</v>
      </c>
      <c r="R1" s="41" t="s">
        <v>364</v>
      </c>
      <c r="S1" s="37" t="s">
        <v>365</v>
      </c>
      <c r="T1" s="42" t="s">
        <v>367</v>
      </c>
      <c r="U1" s="37" t="s">
        <v>368</v>
      </c>
      <c r="V1" s="37" t="s">
        <v>369</v>
      </c>
      <c r="W1" s="37" t="s">
        <v>370</v>
      </c>
      <c r="X1" s="37" t="s">
        <v>371</v>
      </c>
      <c r="Y1" s="43"/>
      <c r="Z1" s="43"/>
    </row>
    <row r="2" spans="1:26">
      <c r="A2" s="45">
        <v>1</v>
      </c>
      <c r="B2" s="46">
        <v>100</v>
      </c>
      <c r="C2" s="46">
        <v>3</v>
      </c>
      <c r="D2" s="47" t="s">
        <v>372</v>
      </c>
      <c r="E2" s="47" t="s">
        <v>326</v>
      </c>
      <c r="F2" s="47" t="s">
        <v>310</v>
      </c>
      <c r="G2" s="47" t="s">
        <v>373</v>
      </c>
      <c r="H2" s="47" t="s">
        <v>374</v>
      </c>
      <c r="I2" s="47"/>
      <c r="J2" s="47" t="s">
        <v>375</v>
      </c>
      <c r="K2" s="47"/>
      <c r="L2" s="48" t="s">
        <v>376</v>
      </c>
      <c r="M2" s="49" t="s">
        <v>377</v>
      </c>
      <c r="O2" s="51">
        <v>50</v>
      </c>
      <c r="P2" s="30" t="s">
        <v>378</v>
      </c>
      <c r="Q2" s="52">
        <v>41019</v>
      </c>
      <c r="R2" s="53">
        <v>950</v>
      </c>
      <c r="S2" s="50" t="s">
        <v>379</v>
      </c>
      <c r="T2" s="52">
        <v>41075</v>
      </c>
      <c r="U2" s="30" t="s">
        <v>380</v>
      </c>
      <c r="V2" s="50" t="s">
        <v>381</v>
      </c>
    </row>
    <row r="3" spans="1:26">
      <c r="A3" s="45">
        <v>2</v>
      </c>
      <c r="B3" s="46">
        <f t="shared" ref="B3:B31" si="0">(B2)+1</f>
        <v>101</v>
      </c>
      <c r="C3" s="46">
        <v>5</v>
      </c>
      <c r="D3" s="47" t="s">
        <v>382</v>
      </c>
      <c r="E3" s="47" t="s">
        <v>383</v>
      </c>
      <c r="F3" s="50" t="s">
        <v>310</v>
      </c>
      <c r="G3" s="47" t="s">
        <v>384</v>
      </c>
      <c r="H3" s="47" t="s">
        <v>385</v>
      </c>
      <c r="I3" s="47"/>
      <c r="J3" s="47" t="s">
        <v>386</v>
      </c>
      <c r="K3" s="47" t="s">
        <v>387</v>
      </c>
      <c r="L3" s="48" t="s">
        <v>388</v>
      </c>
      <c r="M3" s="49" t="s">
        <v>389</v>
      </c>
      <c r="O3" s="55">
        <v>50</v>
      </c>
      <c r="P3" s="50" t="s">
        <v>378</v>
      </c>
      <c r="Q3" s="52">
        <v>41019</v>
      </c>
      <c r="R3" s="56">
        <v>950</v>
      </c>
      <c r="S3" s="50" t="s">
        <v>390</v>
      </c>
      <c r="T3" s="52">
        <v>41171</v>
      </c>
      <c r="U3" s="50" t="s">
        <v>380</v>
      </c>
    </row>
    <row r="4" spans="1:26">
      <c r="A4" s="57">
        <v>3</v>
      </c>
      <c r="B4" s="46">
        <f t="shared" si="0"/>
        <v>102</v>
      </c>
      <c r="C4" s="46">
        <v>2</v>
      </c>
      <c r="D4" s="47" t="s">
        <v>391</v>
      </c>
      <c r="E4" s="47" t="s">
        <v>198</v>
      </c>
      <c r="F4" s="50" t="s">
        <v>310</v>
      </c>
      <c r="G4" s="47" t="s">
        <v>199</v>
      </c>
      <c r="H4" s="47" t="s">
        <v>200</v>
      </c>
      <c r="I4" s="47"/>
      <c r="J4" s="47" t="s">
        <v>287</v>
      </c>
      <c r="K4" s="47"/>
      <c r="L4" s="48" t="s">
        <v>288</v>
      </c>
      <c r="M4" s="30" t="s">
        <v>205</v>
      </c>
      <c r="N4" s="58"/>
      <c r="O4" s="59">
        <v>50</v>
      </c>
      <c r="P4" s="50" t="s">
        <v>378</v>
      </c>
      <c r="Q4" s="60">
        <v>41019</v>
      </c>
      <c r="R4" s="56">
        <v>550</v>
      </c>
      <c r="S4" s="50" t="s">
        <v>379</v>
      </c>
      <c r="T4" s="52">
        <v>41100</v>
      </c>
      <c r="U4" s="50" t="s">
        <v>380</v>
      </c>
      <c r="V4" s="50" t="s">
        <v>381</v>
      </c>
    </row>
    <row r="5" spans="1:26">
      <c r="A5" s="57">
        <v>4</v>
      </c>
      <c r="B5" s="46">
        <f t="shared" si="0"/>
        <v>103</v>
      </c>
      <c r="C5" s="46"/>
      <c r="D5" s="47" t="s">
        <v>206</v>
      </c>
      <c r="E5" s="47" t="s">
        <v>207</v>
      </c>
      <c r="F5" s="50" t="s">
        <v>310</v>
      </c>
      <c r="G5" s="47" t="s">
        <v>208</v>
      </c>
      <c r="H5" s="47" t="s">
        <v>209</v>
      </c>
      <c r="I5" s="47" t="s">
        <v>210</v>
      </c>
      <c r="J5" s="47" t="s">
        <v>211</v>
      </c>
      <c r="K5" s="47" t="s">
        <v>11</v>
      </c>
      <c r="L5" s="48" t="s">
        <v>212</v>
      </c>
      <c r="M5" s="47" t="s">
        <v>213</v>
      </c>
      <c r="N5" s="47" t="s">
        <v>214</v>
      </c>
      <c r="O5" s="59">
        <v>50</v>
      </c>
      <c r="P5" s="50" t="s">
        <v>378</v>
      </c>
      <c r="Q5" s="52">
        <v>41019</v>
      </c>
      <c r="R5" s="56">
        <v>950</v>
      </c>
      <c r="S5" s="50" t="s">
        <v>379</v>
      </c>
      <c r="T5" s="52">
        <v>41119</v>
      </c>
      <c r="U5" s="50" t="s">
        <v>380</v>
      </c>
      <c r="V5" s="50" t="s">
        <v>381</v>
      </c>
      <c r="X5" s="61">
        <v>41189</v>
      </c>
    </row>
    <row r="6" spans="1:26">
      <c r="A6" s="45">
        <v>5</v>
      </c>
      <c r="B6" s="46">
        <f t="shared" si="0"/>
        <v>104</v>
      </c>
      <c r="C6" s="46">
        <v>4</v>
      </c>
      <c r="D6" s="50" t="s">
        <v>215</v>
      </c>
      <c r="E6" s="58" t="s">
        <v>216</v>
      </c>
      <c r="F6" s="50" t="s">
        <v>310</v>
      </c>
      <c r="G6" s="58" t="s">
        <v>217</v>
      </c>
      <c r="H6" s="58" t="s">
        <v>218</v>
      </c>
      <c r="I6" s="58"/>
      <c r="J6" s="58" t="s">
        <v>219</v>
      </c>
      <c r="K6" s="58" t="s">
        <v>220</v>
      </c>
      <c r="L6" s="48" t="s">
        <v>221</v>
      </c>
      <c r="M6" s="58" t="s">
        <v>222</v>
      </c>
      <c r="O6" s="59">
        <v>50</v>
      </c>
      <c r="P6" s="50" t="s">
        <v>378</v>
      </c>
      <c r="Q6" s="52">
        <v>41019</v>
      </c>
      <c r="R6" s="56">
        <v>950</v>
      </c>
      <c r="S6" s="50" t="s">
        <v>390</v>
      </c>
      <c r="T6" s="52">
        <v>41194</v>
      </c>
      <c r="U6" s="50" t="s">
        <v>380</v>
      </c>
    </row>
    <row r="7" spans="1:26">
      <c r="A7" s="45">
        <v>6</v>
      </c>
      <c r="B7" s="46">
        <f t="shared" si="0"/>
        <v>105</v>
      </c>
      <c r="C7" s="46"/>
      <c r="D7" s="47" t="s">
        <v>223</v>
      </c>
      <c r="E7" s="47" t="s">
        <v>224</v>
      </c>
      <c r="F7" s="50" t="s">
        <v>310</v>
      </c>
      <c r="G7" s="47" t="s">
        <v>225</v>
      </c>
      <c r="H7" s="47" t="s">
        <v>226</v>
      </c>
      <c r="I7" s="47"/>
      <c r="J7" s="47" t="s">
        <v>227</v>
      </c>
      <c r="K7" s="47"/>
      <c r="L7" s="48" t="s">
        <v>228</v>
      </c>
      <c r="M7" s="47" t="s">
        <v>229</v>
      </c>
      <c r="N7" s="58"/>
      <c r="O7" s="59">
        <v>50</v>
      </c>
      <c r="P7" s="50" t="s">
        <v>378</v>
      </c>
      <c r="Q7" s="52">
        <v>41021</v>
      </c>
      <c r="R7" s="56">
        <v>950</v>
      </c>
      <c r="S7" s="50" t="s">
        <v>379</v>
      </c>
      <c r="T7" s="52">
        <v>41065</v>
      </c>
      <c r="U7" s="50" t="s">
        <v>380</v>
      </c>
      <c r="V7" s="50" t="s">
        <v>230</v>
      </c>
    </row>
    <row r="8" spans="1:26">
      <c r="A8" s="45">
        <v>7</v>
      </c>
      <c r="B8" s="46">
        <f t="shared" si="0"/>
        <v>106</v>
      </c>
      <c r="C8" s="46">
        <v>5</v>
      </c>
      <c r="D8" s="47" t="s">
        <v>231</v>
      </c>
      <c r="E8" s="47" t="s">
        <v>232</v>
      </c>
      <c r="F8" s="50" t="s">
        <v>310</v>
      </c>
      <c r="H8" s="50" t="s">
        <v>233</v>
      </c>
      <c r="L8" s="50" t="s">
        <v>234</v>
      </c>
      <c r="O8" s="59">
        <v>50</v>
      </c>
      <c r="P8" s="30" t="s">
        <v>378</v>
      </c>
      <c r="Q8" s="52">
        <v>41030</v>
      </c>
      <c r="R8" s="53">
        <v>1000</v>
      </c>
      <c r="S8" s="50" t="s">
        <v>379</v>
      </c>
      <c r="T8" s="52">
        <v>41069</v>
      </c>
      <c r="U8" s="30" t="s">
        <v>380</v>
      </c>
      <c r="V8" s="50" t="s">
        <v>230</v>
      </c>
    </row>
    <row r="9" spans="1:26">
      <c r="A9" s="45">
        <v>8</v>
      </c>
      <c r="B9" s="46">
        <f t="shared" si="0"/>
        <v>107</v>
      </c>
      <c r="C9" s="46">
        <v>30</v>
      </c>
      <c r="D9" s="50" t="s">
        <v>235</v>
      </c>
      <c r="E9" s="58" t="s">
        <v>304</v>
      </c>
      <c r="F9" s="50" t="s">
        <v>318</v>
      </c>
      <c r="G9" s="58" t="s">
        <v>236</v>
      </c>
      <c r="H9" s="58" t="s">
        <v>385</v>
      </c>
      <c r="I9" s="58" t="s">
        <v>75</v>
      </c>
      <c r="J9" s="58" t="s">
        <v>237</v>
      </c>
      <c r="K9" s="58" t="s">
        <v>74</v>
      </c>
      <c r="L9" s="48" t="s">
        <v>238</v>
      </c>
      <c r="M9" s="58" t="s">
        <v>76</v>
      </c>
      <c r="O9" s="55">
        <v>50</v>
      </c>
      <c r="P9" s="30" t="s">
        <v>378</v>
      </c>
      <c r="Q9" s="52">
        <v>41033</v>
      </c>
      <c r="R9" s="53">
        <v>950</v>
      </c>
      <c r="S9" s="50" t="s">
        <v>379</v>
      </c>
      <c r="T9" s="52">
        <v>41047</v>
      </c>
      <c r="U9" s="30" t="s">
        <v>380</v>
      </c>
      <c r="V9" s="50" t="s">
        <v>230</v>
      </c>
    </row>
    <row r="10" spans="1:26">
      <c r="A10" s="45">
        <v>9</v>
      </c>
      <c r="B10" s="46">
        <f t="shared" si="0"/>
        <v>108</v>
      </c>
      <c r="C10" s="46"/>
      <c r="D10" s="50" t="s">
        <v>239</v>
      </c>
      <c r="E10" s="58" t="s">
        <v>240</v>
      </c>
      <c r="F10" s="50" t="s">
        <v>310</v>
      </c>
      <c r="G10" s="58" t="s">
        <v>241</v>
      </c>
      <c r="H10" s="58" t="s">
        <v>77</v>
      </c>
      <c r="I10" s="58"/>
      <c r="J10" s="58" t="s">
        <v>242</v>
      </c>
      <c r="K10" s="58"/>
      <c r="L10" s="48" t="s">
        <v>243</v>
      </c>
      <c r="O10" s="59">
        <v>50</v>
      </c>
      <c r="P10" s="30" t="s">
        <v>244</v>
      </c>
      <c r="Q10" s="52">
        <v>41033</v>
      </c>
      <c r="R10" s="53">
        <v>950</v>
      </c>
      <c r="S10" s="30" t="s">
        <v>390</v>
      </c>
      <c r="T10" s="52">
        <v>41194</v>
      </c>
      <c r="U10" s="30" t="s">
        <v>380</v>
      </c>
    </row>
    <row r="11" spans="1:26">
      <c r="A11" s="45">
        <v>10</v>
      </c>
      <c r="B11" s="46">
        <f t="shared" si="0"/>
        <v>109</v>
      </c>
      <c r="C11" s="46">
        <v>8</v>
      </c>
      <c r="D11" s="50" t="s">
        <v>245</v>
      </c>
      <c r="E11" s="50" t="s">
        <v>246</v>
      </c>
      <c r="F11" s="50" t="s">
        <v>310</v>
      </c>
      <c r="G11" s="50" t="s">
        <v>247</v>
      </c>
      <c r="H11" s="47" t="s">
        <v>200</v>
      </c>
      <c r="J11" s="58" t="s">
        <v>248</v>
      </c>
      <c r="L11" s="62" t="s">
        <v>249</v>
      </c>
      <c r="O11" s="59">
        <v>50</v>
      </c>
      <c r="R11" s="53">
        <v>1000</v>
      </c>
      <c r="S11" s="50" t="s">
        <v>379</v>
      </c>
      <c r="T11" s="52">
        <v>41100</v>
      </c>
      <c r="V11" s="50" t="s">
        <v>230</v>
      </c>
    </row>
    <row r="12" spans="1:26">
      <c r="A12" s="45">
        <v>11</v>
      </c>
      <c r="B12" s="46">
        <f t="shared" si="0"/>
        <v>110</v>
      </c>
      <c r="C12" s="46"/>
      <c r="D12" s="47" t="s">
        <v>250</v>
      </c>
      <c r="E12" s="47" t="s">
        <v>251</v>
      </c>
      <c r="F12" s="50" t="s">
        <v>310</v>
      </c>
      <c r="G12" s="47" t="s">
        <v>252</v>
      </c>
      <c r="H12" s="47" t="s">
        <v>253</v>
      </c>
      <c r="I12" s="47"/>
      <c r="J12" s="47" t="s">
        <v>254</v>
      </c>
      <c r="K12" s="47"/>
      <c r="L12" s="48" t="s">
        <v>255</v>
      </c>
      <c r="O12" s="59">
        <v>50</v>
      </c>
      <c r="R12" s="53">
        <v>1000</v>
      </c>
      <c r="S12" s="30" t="s">
        <v>323</v>
      </c>
      <c r="T12" s="52" t="s">
        <v>323</v>
      </c>
    </row>
    <row r="13" spans="1:26">
      <c r="A13" s="45">
        <v>12</v>
      </c>
      <c r="B13" s="46">
        <f t="shared" si="0"/>
        <v>111</v>
      </c>
      <c r="C13" s="46"/>
      <c r="D13" s="50" t="s">
        <v>256</v>
      </c>
      <c r="E13" s="47" t="s">
        <v>257</v>
      </c>
      <c r="F13" s="58" t="s">
        <v>318</v>
      </c>
      <c r="G13" s="58" t="s">
        <v>258</v>
      </c>
      <c r="H13" s="58" t="s">
        <v>259</v>
      </c>
      <c r="I13" s="58"/>
      <c r="J13" s="58" t="s">
        <v>260</v>
      </c>
      <c r="K13" s="58"/>
      <c r="L13" s="48" t="s">
        <v>261</v>
      </c>
      <c r="M13" s="30" t="s">
        <v>262</v>
      </c>
      <c r="N13" s="63" t="s">
        <v>263</v>
      </c>
      <c r="O13" s="59">
        <v>1000</v>
      </c>
      <c r="P13" s="30" t="s">
        <v>378</v>
      </c>
      <c r="Q13" s="52">
        <v>41330</v>
      </c>
      <c r="R13" s="53">
        <v>1000</v>
      </c>
      <c r="S13" s="30" t="s">
        <v>378</v>
      </c>
      <c r="V13" s="50" t="s">
        <v>264</v>
      </c>
    </row>
    <row r="14" spans="1:26">
      <c r="A14" s="45">
        <v>13</v>
      </c>
      <c r="B14" s="46">
        <f t="shared" si="0"/>
        <v>112</v>
      </c>
      <c r="C14" s="46">
        <v>11</v>
      </c>
      <c r="D14" s="50" t="s">
        <v>265</v>
      </c>
      <c r="E14" s="64" t="s">
        <v>266</v>
      </c>
      <c r="F14" s="50" t="s">
        <v>318</v>
      </c>
      <c r="G14" s="47" t="s">
        <v>267</v>
      </c>
      <c r="H14" s="47" t="s">
        <v>268</v>
      </c>
      <c r="I14" s="47"/>
      <c r="J14" s="58" t="s">
        <v>269</v>
      </c>
      <c r="K14" s="58"/>
      <c r="L14" s="65" t="s">
        <v>270</v>
      </c>
      <c r="M14" s="30" t="s">
        <v>271</v>
      </c>
      <c r="N14" s="50" t="s">
        <v>323</v>
      </c>
      <c r="P14" s="30" t="s">
        <v>272</v>
      </c>
      <c r="R14" s="53">
        <v>1000</v>
      </c>
      <c r="S14" s="30" t="s">
        <v>390</v>
      </c>
      <c r="T14" s="52">
        <v>41373</v>
      </c>
      <c r="V14" s="50" t="s">
        <v>264</v>
      </c>
      <c r="W14" s="50" t="s">
        <v>380</v>
      </c>
      <c r="X14" s="61">
        <v>41334</v>
      </c>
    </row>
    <row r="15" spans="1:26">
      <c r="A15" s="45">
        <v>15</v>
      </c>
      <c r="B15" s="46">
        <v>113</v>
      </c>
      <c r="C15" s="46"/>
      <c r="D15" s="47" t="s">
        <v>92</v>
      </c>
      <c r="E15" s="47" t="s">
        <v>190</v>
      </c>
      <c r="F15" s="47" t="s">
        <v>310</v>
      </c>
      <c r="G15" s="47" t="s">
        <v>194</v>
      </c>
      <c r="H15" s="47" t="s">
        <v>195</v>
      </c>
      <c r="I15" s="47" t="s">
        <v>191</v>
      </c>
      <c r="J15" s="47" t="s">
        <v>192</v>
      </c>
      <c r="K15" s="47" t="s">
        <v>196</v>
      </c>
      <c r="L15" s="62" t="s">
        <v>193</v>
      </c>
      <c r="M15" s="30" t="s">
        <v>280</v>
      </c>
      <c r="O15" s="59">
        <v>1000</v>
      </c>
      <c r="P15" s="30" t="s">
        <v>379</v>
      </c>
      <c r="Q15" s="52">
        <v>41526</v>
      </c>
      <c r="R15" s="53">
        <v>1000</v>
      </c>
      <c r="S15" s="30" t="s">
        <v>378</v>
      </c>
      <c r="T15" s="52">
        <v>41526</v>
      </c>
      <c r="U15" s="30" t="s">
        <v>380</v>
      </c>
      <c r="V15" s="50" t="s">
        <v>380</v>
      </c>
      <c r="W15" s="50" t="s">
        <v>380</v>
      </c>
    </row>
    <row r="16" spans="1:26">
      <c r="A16" s="45">
        <v>16</v>
      </c>
      <c r="B16" s="46">
        <f t="shared" si="0"/>
        <v>114</v>
      </c>
      <c r="C16" s="46"/>
      <c r="D16" s="50" t="s">
        <v>4</v>
      </c>
      <c r="E16" s="58" t="s">
        <v>201</v>
      </c>
      <c r="F16" s="50" t="s">
        <v>310</v>
      </c>
      <c r="G16" s="58" t="s">
        <v>18</v>
      </c>
      <c r="H16" s="58" t="s">
        <v>19</v>
      </c>
      <c r="I16" s="58" t="s">
        <v>191</v>
      </c>
      <c r="J16" s="58" t="s">
        <v>20</v>
      </c>
      <c r="K16" s="58" t="s">
        <v>40</v>
      </c>
      <c r="L16" s="62" t="s">
        <v>21</v>
      </c>
      <c r="M16" s="30" t="s">
        <v>22</v>
      </c>
      <c r="Q16" s="52">
        <v>41537</v>
      </c>
    </row>
    <row r="17" spans="1:27">
      <c r="A17" s="57">
        <v>17</v>
      </c>
      <c r="B17" s="46">
        <f t="shared" si="0"/>
        <v>115</v>
      </c>
      <c r="C17" s="46"/>
      <c r="D17" s="50" t="s">
        <v>5</v>
      </c>
      <c r="E17" s="50" t="s">
        <v>202</v>
      </c>
      <c r="F17" s="50" t="s">
        <v>310</v>
      </c>
      <c r="G17" s="50" t="s">
        <v>32</v>
      </c>
      <c r="H17" s="50" t="s">
        <v>33</v>
      </c>
      <c r="J17" s="50" t="s">
        <v>34</v>
      </c>
      <c r="K17" s="50" t="s">
        <v>16</v>
      </c>
      <c r="L17" s="62" t="s">
        <v>38</v>
      </c>
      <c r="M17" s="30" t="s">
        <v>35</v>
      </c>
    </row>
    <row r="18" spans="1:27">
      <c r="A18" s="57">
        <v>18</v>
      </c>
      <c r="B18" s="46">
        <v>116</v>
      </c>
      <c r="C18" s="46"/>
      <c r="D18" s="50" t="s">
        <v>6</v>
      </c>
      <c r="E18" s="50" t="s">
        <v>27</v>
      </c>
      <c r="F18" s="50" t="s">
        <v>310</v>
      </c>
      <c r="G18" s="50" t="s">
        <v>28</v>
      </c>
      <c r="H18" s="50" t="s">
        <v>29</v>
      </c>
      <c r="I18" s="50" t="s">
        <v>37</v>
      </c>
      <c r="J18" s="50" t="s">
        <v>30</v>
      </c>
      <c r="K18" s="50" t="s">
        <v>36</v>
      </c>
      <c r="L18" s="62" t="s">
        <v>31</v>
      </c>
      <c r="M18" s="30" t="s">
        <v>213</v>
      </c>
      <c r="Z18" s="50" t="s">
        <v>42</v>
      </c>
      <c r="AA18" s="54" t="s">
        <v>41</v>
      </c>
    </row>
    <row r="19" spans="1:27">
      <c r="A19" s="57">
        <v>19</v>
      </c>
      <c r="B19" s="46">
        <v>117</v>
      </c>
      <c r="C19" s="46"/>
      <c r="D19" s="50" t="s">
        <v>46</v>
      </c>
      <c r="E19" s="50" t="s">
        <v>47</v>
      </c>
      <c r="F19" s="50" t="s">
        <v>310</v>
      </c>
      <c r="G19" s="50" t="s">
        <v>48</v>
      </c>
      <c r="H19" s="50" t="s">
        <v>49</v>
      </c>
      <c r="J19" s="50" t="s">
        <v>50</v>
      </c>
      <c r="K19" s="50" t="s">
        <v>51</v>
      </c>
      <c r="L19" s="62"/>
    </row>
    <row r="20" spans="1:27">
      <c r="A20" s="57">
        <v>20</v>
      </c>
      <c r="B20" s="46">
        <v>118</v>
      </c>
      <c r="C20" s="46"/>
      <c r="D20" s="50" t="s">
        <v>52</v>
      </c>
      <c r="E20" s="50" t="s">
        <v>56</v>
      </c>
      <c r="F20" s="50" t="s">
        <v>318</v>
      </c>
      <c r="G20" s="50" t="s">
        <v>53</v>
      </c>
      <c r="H20" s="50" t="s">
        <v>54</v>
      </c>
      <c r="J20" s="50" t="s">
        <v>55</v>
      </c>
      <c r="L20" s="62"/>
    </row>
    <row r="21" spans="1:27">
      <c r="A21" s="57">
        <v>21</v>
      </c>
      <c r="B21" s="46">
        <v>119</v>
      </c>
      <c r="C21" s="46"/>
      <c r="D21" s="50" t="s">
        <v>63</v>
      </c>
      <c r="E21" s="50" t="s">
        <v>60</v>
      </c>
      <c r="F21" s="50" t="s">
        <v>310</v>
      </c>
      <c r="G21" s="50" t="s">
        <v>62</v>
      </c>
      <c r="H21" s="50" t="s">
        <v>64</v>
      </c>
      <c r="J21" s="50" t="s">
        <v>65</v>
      </c>
      <c r="L21" s="62" t="s">
        <v>59</v>
      </c>
    </row>
    <row r="22" spans="1:27">
      <c r="A22" s="57">
        <v>22</v>
      </c>
      <c r="B22" s="46">
        <v>120</v>
      </c>
      <c r="C22" s="46"/>
      <c r="D22" s="50" t="s">
        <v>66</v>
      </c>
      <c r="E22" s="50" t="s">
        <v>70</v>
      </c>
      <c r="F22" s="50" t="s">
        <v>310</v>
      </c>
      <c r="G22" s="50" t="s">
        <v>69</v>
      </c>
      <c r="H22" s="50" t="s">
        <v>68</v>
      </c>
      <c r="J22" s="50" t="s">
        <v>67</v>
      </c>
      <c r="L22" s="62" t="s">
        <v>84</v>
      </c>
    </row>
    <row r="23" spans="1:27">
      <c r="A23" s="57">
        <v>23</v>
      </c>
      <c r="B23" s="46">
        <v>121</v>
      </c>
      <c r="C23" s="46"/>
      <c r="D23" s="50" t="s">
        <v>86</v>
      </c>
      <c r="E23" s="50" t="s">
        <v>85</v>
      </c>
      <c r="F23" s="50" t="s">
        <v>310</v>
      </c>
      <c r="L23" s="62"/>
    </row>
    <row r="24" spans="1:27">
      <c r="A24" s="57">
        <v>24</v>
      </c>
      <c r="B24" s="46">
        <v>122</v>
      </c>
      <c r="C24" s="46"/>
      <c r="D24" s="50" t="s">
        <v>1</v>
      </c>
      <c r="E24" s="50" t="s">
        <v>0</v>
      </c>
      <c r="F24" s="50" t="s">
        <v>310</v>
      </c>
      <c r="L24" s="62"/>
    </row>
    <row r="25" spans="1:27">
      <c r="A25" s="57">
        <v>25</v>
      </c>
      <c r="B25" s="46">
        <v>123</v>
      </c>
      <c r="C25" s="46"/>
      <c r="D25" s="50" t="s">
        <v>90</v>
      </c>
      <c r="E25" s="50" t="s">
        <v>91</v>
      </c>
      <c r="F25" s="50" t="s">
        <v>310</v>
      </c>
    </row>
    <row r="26" spans="1:27">
      <c r="B26" s="46"/>
      <c r="C26" s="46"/>
    </row>
    <row r="27" spans="1:27">
      <c r="A27" s="57" t="s">
        <v>323</v>
      </c>
      <c r="B27" s="46" t="e">
        <f>(#REF!)+1</f>
        <v>#REF!</v>
      </c>
      <c r="C27" s="46"/>
      <c r="D27" s="50" t="s">
        <v>13</v>
      </c>
      <c r="E27" s="50" t="s">
        <v>12</v>
      </c>
      <c r="F27" s="50" t="s">
        <v>310</v>
      </c>
      <c r="H27" s="50" t="s">
        <v>14</v>
      </c>
      <c r="I27" s="50" t="s">
        <v>15</v>
      </c>
      <c r="K27" s="50" t="s">
        <v>10</v>
      </c>
      <c r="L27" s="62" t="s">
        <v>9</v>
      </c>
    </row>
    <row r="28" spans="1:27">
      <c r="A28" s="45" t="s">
        <v>323</v>
      </c>
      <c r="B28" s="46" t="e">
        <f t="shared" si="0"/>
        <v>#REF!</v>
      </c>
      <c r="C28" s="46"/>
      <c r="D28" s="50" t="s">
        <v>273</v>
      </c>
      <c r="E28" s="47" t="s">
        <v>274</v>
      </c>
      <c r="F28" s="50" t="s">
        <v>318</v>
      </c>
      <c r="G28" s="50" t="s">
        <v>275</v>
      </c>
      <c r="H28" s="50" t="s">
        <v>276</v>
      </c>
      <c r="I28" s="50" t="s">
        <v>189</v>
      </c>
      <c r="J28" s="50" t="s">
        <v>277</v>
      </c>
      <c r="K28" s="50" t="s">
        <v>278</v>
      </c>
      <c r="L28" s="48" t="s">
        <v>279</v>
      </c>
      <c r="M28" s="30" t="s">
        <v>280</v>
      </c>
      <c r="O28" s="59">
        <v>50</v>
      </c>
      <c r="P28" s="30" t="s">
        <v>379</v>
      </c>
      <c r="Q28" s="52">
        <v>41258</v>
      </c>
      <c r="U28" s="30" t="s">
        <v>264</v>
      </c>
      <c r="V28" s="50" t="s">
        <v>264</v>
      </c>
      <c r="X28" s="61">
        <v>41258</v>
      </c>
    </row>
    <row r="29" spans="1:27">
      <c r="A29" s="45" t="s">
        <v>323</v>
      </c>
      <c r="B29" s="46" t="e">
        <f t="shared" si="0"/>
        <v>#REF!</v>
      </c>
      <c r="C29" s="46"/>
      <c r="D29" s="50" t="s">
        <v>281</v>
      </c>
    </row>
    <row r="30" spans="1:27">
      <c r="A30" s="45" t="s">
        <v>323</v>
      </c>
      <c r="B30" s="46" t="e">
        <f t="shared" si="0"/>
        <v>#REF!</v>
      </c>
      <c r="C30" s="46"/>
      <c r="D30" s="66" t="s">
        <v>282</v>
      </c>
      <c r="E30" s="58" t="s">
        <v>283</v>
      </c>
      <c r="G30" s="58" t="s">
        <v>284</v>
      </c>
      <c r="H30" s="58" t="s">
        <v>285</v>
      </c>
      <c r="I30" s="58"/>
      <c r="J30" s="58" t="s">
        <v>286</v>
      </c>
      <c r="L30" s="48" t="s">
        <v>87</v>
      </c>
      <c r="M30" s="58" t="s">
        <v>88</v>
      </c>
      <c r="O30" s="59">
        <v>50</v>
      </c>
      <c r="P30" s="30" t="s">
        <v>378</v>
      </c>
      <c r="Q30" s="52">
        <v>41047</v>
      </c>
      <c r="U30" s="30" t="s">
        <v>380</v>
      </c>
    </row>
    <row r="31" spans="1:27">
      <c r="A31" s="45" t="s">
        <v>323</v>
      </c>
      <c r="B31" s="46" t="e">
        <f t="shared" si="0"/>
        <v>#REF!</v>
      </c>
      <c r="C31" s="46"/>
      <c r="D31" s="66" t="s">
        <v>89</v>
      </c>
      <c r="E31" s="58" t="s">
        <v>289</v>
      </c>
      <c r="G31" s="58" t="s">
        <v>290</v>
      </c>
      <c r="H31" s="58" t="s">
        <v>291</v>
      </c>
      <c r="I31" s="58"/>
      <c r="J31" s="58" t="s">
        <v>292</v>
      </c>
      <c r="K31" s="58"/>
      <c r="L31" s="48" t="s">
        <v>93</v>
      </c>
      <c r="O31" s="59">
        <v>50</v>
      </c>
      <c r="P31" s="50" t="s">
        <v>378</v>
      </c>
      <c r="Q31" s="52">
        <v>41019</v>
      </c>
      <c r="R31" s="56"/>
      <c r="S31" s="50"/>
      <c r="U31" s="50" t="s">
        <v>380</v>
      </c>
    </row>
    <row r="32" spans="1:27">
      <c r="A32" s="57" t="s">
        <v>323</v>
      </c>
      <c r="B32" s="50">
        <v>123</v>
      </c>
      <c r="D32" s="49" t="s">
        <v>94</v>
      </c>
      <c r="E32" s="49" t="s">
        <v>95</v>
      </c>
      <c r="G32" s="49" t="s">
        <v>96</v>
      </c>
      <c r="H32" s="49" t="s">
        <v>385</v>
      </c>
      <c r="I32" s="49" t="s">
        <v>97</v>
      </c>
      <c r="J32" s="49" t="s">
        <v>98</v>
      </c>
      <c r="K32" s="49" t="s">
        <v>323</v>
      </c>
      <c r="L32" s="65" t="s">
        <v>99</v>
      </c>
      <c r="N32" s="58" t="s">
        <v>214</v>
      </c>
      <c r="O32" s="59">
        <v>50</v>
      </c>
      <c r="P32" s="50" t="s">
        <v>378</v>
      </c>
      <c r="Q32" s="52">
        <v>41019</v>
      </c>
      <c r="R32" s="56"/>
      <c r="S32" s="50"/>
      <c r="U32" s="50" t="s">
        <v>380</v>
      </c>
      <c r="X32" s="61">
        <v>41189</v>
      </c>
    </row>
    <row r="33" spans="1:15">
      <c r="A33" s="57" t="s">
        <v>323</v>
      </c>
      <c r="B33" s="50">
        <v>124</v>
      </c>
      <c r="D33" s="50" t="s">
        <v>100</v>
      </c>
      <c r="E33" s="58" t="s">
        <v>101</v>
      </c>
      <c r="F33" s="50" t="s">
        <v>310</v>
      </c>
      <c r="G33" s="58" t="s">
        <v>102</v>
      </c>
      <c r="H33" s="58" t="s">
        <v>103</v>
      </c>
      <c r="I33" s="58"/>
      <c r="J33" s="58" t="s">
        <v>104</v>
      </c>
      <c r="K33" s="58"/>
      <c r="L33" s="48" t="s">
        <v>105</v>
      </c>
      <c r="N33" s="58"/>
    </row>
    <row r="34" spans="1:15">
      <c r="D34" s="66"/>
      <c r="E34" s="47"/>
      <c r="F34" s="58"/>
      <c r="G34" s="58"/>
      <c r="H34" s="58"/>
      <c r="I34" s="58"/>
      <c r="J34" s="58"/>
      <c r="K34" s="58"/>
      <c r="L34" s="48"/>
      <c r="N34" s="58"/>
    </row>
    <row r="35" spans="1:15">
      <c r="E35" s="47"/>
      <c r="F35" s="58"/>
      <c r="G35" s="58"/>
      <c r="H35" s="58"/>
      <c r="I35" s="58"/>
      <c r="J35" s="58"/>
      <c r="K35" s="58"/>
      <c r="L35" s="48"/>
      <c r="N35" s="58"/>
      <c r="O35" s="55"/>
    </row>
    <row r="36" spans="1:15">
      <c r="E36" s="58"/>
      <c r="F36" s="58"/>
      <c r="G36" s="58"/>
      <c r="H36" s="58"/>
      <c r="I36" s="58"/>
      <c r="J36" s="58"/>
      <c r="K36" s="58"/>
      <c r="L36" s="48"/>
      <c r="N36" s="58"/>
    </row>
    <row r="37" spans="1:15">
      <c r="E37" s="58"/>
      <c r="F37" s="58"/>
      <c r="G37" s="58"/>
      <c r="H37" s="58"/>
      <c r="I37" s="58"/>
      <c r="J37" s="58"/>
      <c r="K37" s="58"/>
      <c r="L37" s="48"/>
      <c r="N37" s="58"/>
    </row>
    <row r="38" spans="1:15">
      <c r="D38" s="67"/>
      <c r="E38" s="58"/>
    </row>
    <row r="39" spans="1:15">
      <c r="E39" s="58"/>
    </row>
    <row r="45" spans="1:15">
      <c r="A45" s="68">
        <v>41229</v>
      </c>
      <c r="B45" s="50" t="s">
        <v>106</v>
      </c>
      <c r="D45" s="50" t="s">
        <v>107</v>
      </c>
      <c r="E45" s="50">
        <v>3</v>
      </c>
    </row>
    <row r="46" spans="1:15">
      <c r="A46" s="68">
        <v>41229</v>
      </c>
      <c r="B46" s="50" t="s">
        <v>106</v>
      </c>
      <c r="D46" s="50" t="s">
        <v>108</v>
      </c>
      <c r="E46" s="50">
        <v>1</v>
      </c>
    </row>
    <row r="47" spans="1:15">
      <c r="A47" s="68">
        <v>41229</v>
      </c>
      <c r="B47" s="50" t="s">
        <v>106</v>
      </c>
      <c r="D47" s="50" t="s">
        <v>109</v>
      </c>
      <c r="E47" s="50">
        <v>2</v>
      </c>
    </row>
    <row r="48" spans="1:15">
      <c r="A48" s="68">
        <v>41229</v>
      </c>
      <c r="B48" s="50" t="s">
        <v>106</v>
      </c>
      <c r="D48" s="50" t="s">
        <v>110</v>
      </c>
      <c r="E48" s="50">
        <v>2</v>
      </c>
    </row>
    <row r="49" spans="1:7">
      <c r="A49" s="68">
        <v>41229</v>
      </c>
      <c r="B49" s="50" t="s">
        <v>106</v>
      </c>
      <c r="D49" s="50" t="s">
        <v>111</v>
      </c>
      <c r="E49" s="50">
        <v>12</v>
      </c>
      <c r="F49" s="50">
        <v>95</v>
      </c>
      <c r="G49" s="50">
        <f>E49*F49</f>
        <v>1140</v>
      </c>
    </row>
    <row r="50" spans="1:7">
      <c r="A50" s="68">
        <v>41229</v>
      </c>
      <c r="B50" s="50" t="s">
        <v>106</v>
      </c>
      <c r="D50" s="50" t="s">
        <v>112</v>
      </c>
      <c r="E50" s="50">
        <v>3</v>
      </c>
    </row>
  </sheetData>
  <phoneticPr fontId="12" type="noConversion"/>
  <hyperlinks>
    <hyperlink ref="L4" r:id="rId1"/>
    <hyperlink ref="L7" r:id="rId2"/>
    <hyperlink ref="L3" r:id="rId3"/>
    <hyperlink ref="L5" r:id="rId4"/>
    <hyperlink ref="L12" r:id="rId5"/>
    <hyperlink ref="L14" r:id="rId6"/>
    <hyperlink ref="L9" r:id="rId7"/>
    <hyperlink ref="L31" r:id="rId8"/>
    <hyperlink ref="L33" r:id="rId9"/>
    <hyperlink ref="L6" r:id="rId10"/>
    <hyperlink ref="L2" r:id="rId11"/>
    <hyperlink ref="L32" r:id="rId12"/>
    <hyperlink ref="L10" r:id="rId13"/>
    <hyperlink ref="L30" r:id="rId14"/>
    <hyperlink ref="L13" r:id="rId15"/>
    <hyperlink ref="L11" r:id="rId16"/>
    <hyperlink ref="L15" r:id="rId17"/>
    <hyperlink ref="L16" r:id="rId18"/>
    <hyperlink ref="L18" r:id="rId19"/>
    <hyperlink ref="L17" r:id="rId20"/>
    <hyperlink ref="L28" r:id="rId21"/>
    <hyperlink ref="L27" r:id="rId22"/>
    <hyperlink ref="L21" r:id="rId23"/>
    <hyperlink ref="L22" r:id="rId24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P126"/>
  <sheetViews>
    <sheetView workbookViewId="0">
      <pane ySplit="1" topLeftCell="A26" activePane="bottomLeft" state="frozen"/>
      <selection pane="bottomLeft" activeCell="I30" sqref="I30"/>
    </sheetView>
  </sheetViews>
  <sheetFormatPr baseColWidth="10" defaultColWidth="8.83203125" defaultRowHeight="14"/>
  <cols>
    <col min="1" max="1" width="9.5" customWidth="1"/>
    <col min="2" max="3" width="9.5" style="72" customWidth="1"/>
    <col min="4" max="4" width="10.33203125" style="73" customWidth="1"/>
    <col min="5" max="6" width="8.83203125" style="72"/>
    <col min="7" max="7" width="10.6640625" style="73" bestFit="1" customWidth="1"/>
    <col min="8" max="8" width="0" style="72" hidden="1" customWidth="1"/>
    <col min="9" max="9" width="9.6640625" style="74" bestFit="1" customWidth="1"/>
    <col min="10" max="10" width="14" style="72" customWidth="1"/>
    <col min="11" max="11" width="9.5" style="74" customWidth="1"/>
    <col min="12" max="12" width="17.5" customWidth="1"/>
  </cols>
  <sheetData>
    <row r="1" spans="1:16" s="69" customFormat="1" ht="15.75" customHeight="1">
      <c r="A1" s="69" t="s">
        <v>113</v>
      </c>
      <c r="B1" s="69" t="s">
        <v>114</v>
      </c>
      <c r="C1" s="69" t="s">
        <v>115</v>
      </c>
      <c r="D1" s="70" t="s">
        <v>116</v>
      </c>
      <c r="E1" s="69" t="s">
        <v>117</v>
      </c>
      <c r="F1" s="69" t="s">
        <v>118</v>
      </c>
      <c r="G1" s="70" t="s">
        <v>119</v>
      </c>
      <c r="H1" s="69" t="s">
        <v>120</v>
      </c>
      <c r="I1" s="71" t="s">
        <v>121</v>
      </c>
      <c r="J1" s="69" t="s">
        <v>122</v>
      </c>
      <c r="K1" s="71" t="s">
        <v>123</v>
      </c>
      <c r="L1" s="69" t="s">
        <v>124</v>
      </c>
    </row>
    <row r="2" spans="1:16" hidden="1">
      <c r="A2">
        <v>13001</v>
      </c>
      <c r="C2" s="72" t="s">
        <v>125</v>
      </c>
      <c r="D2" s="73">
        <v>40600</v>
      </c>
      <c r="E2" s="72" t="s">
        <v>126</v>
      </c>
      <c r="F2" s="72" t="s">
        <v>310</v>
      </c>
      <c r="G2" s="73">
        <v>41409</v>
      </c>
      <c r="H2" s="73" t="s">
        <v>127</v>
      </c>
      <c r="I2" s="74">
        <v>22</v>
      </c>
      <c r="J2" s="73">
        <v>41424</v>
      </c>
      <c r="K2" s="74">
        <v>660</v>
      </c>
      <c r="L2" t="s">
        <v>128</v>
      </c>
      <c r="N2" t="s">
        <v>129</v>
      </c>
      <c r="O2" t="s">
        <v>130</v>
      </c>
    </row>
    <row r="3" spans="1:16" hidden="1">
      <c r="A3">
        <v>13002</v>
      </c>
      <c r="B3" s="72">
        <v>176</v>
      </c>
      <c r="C3" s="72" t="s">
        <v>131</v>
      </c>
      <c r="D3" s="73">
        <v>40634</v>
      </c>
      <c r="E3" s="72" t="s">
        <v>126</v>
      </c>
      <c r="F3" s="72" t="s">
        <v>310</v>
      </c>
      <c r="G3" s="73">
        <f t="shared" ref="G3:G47" si="0">D3+$O$3</f>
        <v>41457.5</v>
      </c>
      <c r="H3" s="73" t="s">
        <v>127</v>
      </c>
      <c r="I3" s="74">
        <v>30</v>
      </c>
      <c r="J3" s="73">
        <v>41480</v>
      </c>
      <c r="K3" s="74">
        <v>805</v>
      </c>
      <c r="L3" t="s">
        <v>175</v>
      </c>
      <c r="N3" t="s">
        <v>132</v>
      </c>
      <c r="O3">
        <f>27*30.5</f>
        <v>823.5</v>
      </c>
      <c r="P3">
        <v>27</v>
      </c>
    </row>
    <row r="4" spans="1:16">
      <c r="A4">
        <v>13003</v>
      </c>
      <c r="B4" s="72">
        <v>216</v>
      </c>
      <c r="C4" s="72" t="s">
        <v>131</v>
      </c>
      <c r="D4" s="73">
        <v>40634</v>
      </c>
      <c r="E4" s="72" t="s">
        <v>126</v>
      </c>
      <c r="F4" s="72" t="s">
        <v>310</v>
      </c>
      <c r="G4" s="73">
        <f t="shared" si="0"/>
        <v>41457.5</v>
      </c>
      <c r="H4" s="73" t="s">
        <v>127</v>
      </c>
      <c r="N4" t="s">
        <v>133</v>
      </c>
      <c r="O4">
        <f>30.5*25</f>
        <v>762.5</v>
      </c>
      <c r="P4">
        <v>25</v>
      </c>
    </row>
    <row r="5" spans="1:16">
      <c r="A5">
        <v>13004</v>
      </c>
      <c r="B5" s="72">
        <v>196</v>
      </c>
      <c r="C5" s="72" t="s">
        <v>131</v>
      </c>
      <c r="D5" s="73">
        <v>40603</v>
      </c>
      <c r="E5" s="72" t="s">
        <v>126</v>
      </c>
      <c r="F5" s="72" t="s">
        <v>310</v>
      </c>
      <c r="G5" s="73">
        <f t="shared" si="0"/>
        <v>41426.5</v>
      </c>
      <c r="H5" s="73" t="s">
        <v>127</v>
      </c>
      <c r="J5" s="73"/>
      <c r="N5" t="s">
        <v>134</v>
      </c>
      <c r="O5">
        <f>30.5*22</f>
        <v>671</v>
      </c>
      <c r="P5">
        <v>22</v>
      </c>
    </row>
    <row r="6" spans="1:16">
      <c r="A6">
        <v>13005</v>
      </c>
      <c r="B6" s="72">
        <v>197</v>
      </c>
      <c r="C6" s="72" t="s">
        <v>131</v>
      </c>
      <c r="D6" s="73">
        <v>40634</v>
      </c>
      <c r="E6" s="72" t="s">
        <v>126</v>
      </c>
      <c r="F6" s="72" t="s">
        <v>310</v>
      </c>
      <c r="G6" s="73">
        <f t="shared" si="0"/>
        <v>41457.5</v>
      </c>
      <c r="H6" s="73" t="s">
        <v>127</v>
      </c>
      <c r="N6" t="s">
        <v>135</v>
      </c>
      <c r="O6">
        <f>30.5*20</f>
        <v>610</v>
      </c>
      <c r="P6">
        <v>20</v>
      </c>
    </row>
    <row r="7" spans="1:16">
      <c r="A7">
        <v>13006</v>
      </c>
      <c r="B7" s="72">
        <v>198</v>
      </c>
      <c r="C7" s="72" t="s">
        <v>131</v>
      </c>
      <c r="D7" s="73">
        <v>40695</v>
      </c>
      <c r="E7" s="72" t="s">
        <v>126</v>
      </c>
      <c r="F7" s="72" t="s">
        <v>310</v>
      </c>
      <c r="G7" s="73">
        <f t="shared" si="0"/>
        <v>41518.5</v>
      </c>
      <c r="H7" s="73" t="s">
        <v>127</v>
      </c>
    </row>
    <row r="8" spans="1:16">
      <c r="A8">
        <v>13007</v>
      </c>
      <c r="B8" s="72">
        <v>199</v>
      </c>
      <c r="C8" s="72" t="s">
        <v>131</v>
      </c>
      <c r="D8" s="73">
        <v>40696</v>
      </c>
      <c r="E8" s="72" t="s">
        <v>126</v>
      </c>
      <c r="F8" s="72" t="s">
        <v>310</v>
      </c>
      <c r="G8" s="73">
        <f t="shared" si="0"/>
        <v>41519.5</v>
      </c>
      <c r="H8" s="73" t="s">
        <v>127</v>
      </c>
    </row>
    <row r="9" spans="1:16">
      <c r="A9">
        <v>13008</v>
      </c>
      <c r="B9" s="72">
        <v>165</v>
      </c>
      <c r="C9" s="72" t="s">
        <v>131</v>
      </c>
      <c r="D9" s="73">
        <v>40697</v>
      </c>
      <c r="E9" s="72" t="s">
        <v>126</v>
      </c>
      <c r="F9" s="72" t="s">
        <v>310</v>
      </c>
      <c r="G9" s="73">
        <f t="shared" si="0"/>
        <v>41520.5</v>
      </c>
      <c r="H9" s="73" t="s">
        <v>127</v>
      </c>
      <c r="O9" s="75" t="s">
        <v>136</v>
      </c>
      <c r="P9" t="s">
        <v>137</v>
      </c>
    </row>
    <row r="10" spans="1:16">
      <c r="A10">
        <v>13009</v>
      </c>
      <c r="B10" s="72">
        <v>149</v>
      </c>
      <c r="C10" s="72" t="s">
        <v>131</v>
      </c>
      <c r="D10" s="73">
        <v>40725</v>
      </c>
      <c r="E10" s="72" t="s">
        <v>126</v>
      </c>
      <c r="F10" s="72" t="s">
        <v>310</v>
      </c>
      <c r="G10" s="73">
        <f t="shared" si="0"/>
        <v>41548.5</v>
      </c>
      <c r="H10" s="73" t="s">
        <v>127</v>
      </c>
      <c r="O10" s="76" t="s">
        <v>138</v>
      </c>
    </row>
    <row r="11" spans="1:16">
      <c r="A11">
        <v>13010</v>
      </c>
      <c r="B11" s="72">
        <v>267</v>
      </c>
      <c r="C11" s="72" t="s">
        <v>131</v>
      </c>
      <c r="D11" s="73">
        <v>40726</v>
      </c>
      <c r="E11" s="72" t="s">
        <v>126</v>
      </c>
      <c r="F11" s="72" t="s">
        <v>310</v>
      </c>
      <c r="G11" s="73">
        <f t="shared" si="0"/>
        <v>41549.5</v>
      </c>
      <c r="H11" s="73" t="s">
        <v>127</v>
      </c>
      <c r="O11" s="77" t="s">
        <v>131</v>
      </c>
      <c r="P11" t="s">
        <v>139</v>
      </c>
    </row>
    <row r="12" spans="1:16">
      <c r="A12">
        <v>13011</v>
      </c>
      <c r="B12" s="72">
        <v>270</v>
      </c>
      <c r="C12" s="72" t="s">
        <v>131</v>
      </c>
      <c r="D12" s="73">
        <v>40727</v>
      </c>
      <c r="E12" s="72" t="s">
        <v>126</v>
      </c>
      <c r="F12" s="72" t="s">
        <v>310</v>
      </c>
      <c r="G12" s="73">
        <f t="shared" si="0"/>
        <v>41550.5</v>
      </c>
      <c r="H12" s="73" t="s">
        <v>127</v>
      </c>
      <c r="O12" s="78" t="s">
        <v>140</v>
      </c>
    </row>
    <row r="13" spans="1:16">
      <c r="A13">
        <v>13012</v>
      </c>
      <c r="B13" s="72">
        <v>195</v>
      </c>
      <c r="C13" s="72" t="s">
        <v>131</v>
      </c>
      <c r="D13" s="73">
        <v>40756</v>
      </c>
      <c r="E13" s="72" t="s">
        <v>126</v>
      </c>
      <c r="F13" s="72" t="s">
        <v>310</v>
      </c>
      <c r="G13" s="73">
        <f t="shared" si="0"/>
        <v>41579.5</v>
      </c>
      <c r="H13" s="73" t="s">
        <v>127</v>
      </c>
      <c r="O13" s="79" t="s">
        <v>141</v>
      </c>
    </row>
    <row r="14" spans="1:16">
      <c r="A14">
        <v>13013</v>
      </c>
      <c r="B14" s="72">
        <v>249</v>
      </c>
      <c r="C14" s="72" t="s">
        <v>131</v>
      </c>
      <c r="D14" s="73">
        <v>40757</v>
      </c>
      <c r="E14" s="72" t="s">
        <v>126</v>
      </c>
      <c r="F14" s="72" t="s">
        <v>310</v>
      </c>
      <c r="G14" s="73">
        <f t="shared" si="0"/>
        <v>41580.5</v>
      </c>
      <c r="H14" s="73" t="s">
        <v>127</v>
      </c>
      <c r="O14" s="80" t="s">
        <v>304</v>
      </c>
    </row>
    <row r="15" spans="1:16">
      <c r="A15">
        <v>13014</v>
      </c>
      <c r="B15" s="72">
        <v>166</v>
      </c>
      <c r="C15" s="72" t="s">
        <v>131</v>
      </c>
      <c r="D15" s="73">
        <v>40909</v>
      </c>
      <c r="E15" s="72" t="s">
        <v>126</v>
      </c>
      <c r="F15" s="72" t="s">
        <v>310</v>
      </c>
      <c r="G15" s="73">
        <f t="shared" si="0"/>
        <v>41732.5</v>
      </c>
      <c r="H15" s="73" t="s">
        <v>127</v>
      </c>
      <c r="O15" s="81" t="s">
        <v>142</v>
      </c>
      <c r="P15" t="s">
        <v>143</v>
      </c>
    </row>
    <row r="16" spans="1:16">
      <c r="A16">
        <v>13015</v>
      </c>
      <c r="B16" s="72">
        <v>167</v>
      </c>
      <c r="C16" s="72" t="s">
        <v>131</v>
      </c>
      <c r="D16" s="73">
        <v>40910</v>
      </c>
      <c r="E16" s="72" t="s">
        <v>126</v>
      </c>
      <c r="F16" s="72" t="s">
        <v>310</v>
      </c>
      <c r="G16" s="73">
        <f t="shared" si="0"/>
        <v>41733.5</v>
      </c>
      <c r="H16" s="73" t="s">
        <v>127</v>
      </c>
      <c r="O16" s="82" t="s">
        <v>125</v>
      </c>
      <c r="P16" t="s">
        <v>144</v>
      </c>
    </row>
    <row r="17" spans="1:16">
      <c r="A17">
        <v>13016</v>
      </c>
      <c r="B17" s="72">
        <v>140</v>
      </c>
      <c r="C17" s="72" t="s">
        <v>131</v>
      </c>
      <c r="D17" s="73">
        <v>40940</v>
      </c>
      <c r="E17" s="72" t="s">
        <v>126</v>
      </c>
      <c r="F17" s="72" t="s">
        <v>310</v>
      </c>
      <c r="G17" s="73">
        <f t="shared" si="0"/>
        <v>41763.5</v>
      </c>
      <c r="H17" s="73" t="s">
        <v>127</v>
      </c>
      <c r="O17" s="83" t="s">
        <v>302</v>
      </c>
      <c r="P17" t="s">
        <v>145</v>
      </c>
    </row>
    <row r="18" spans="1:16">
      <c r="A18">
        <v>13017</v>
      </c>
      <c r="B18" s="72">
        <v>143</v>
      </c>
      <c r="C18" s="72" t="s">
        <v>131</v>
      </c>
      <c r="D18" s="73">
        <v>40941</v>
      </c>
      <c r="E18" s="72" t="s">
        <v>126</v>
      </c>
      <c r="F18" s="72" t="s">
        <v>310</v>
      </c>
      <c r="G18" s="73">
        <f t="shared" si="0"/>
        <v>41764.5</v>
      </c>
      <c r="H18" s="73" t="s">
        <v>127</v>
      </c>
      <c r="O18" s="84" t="s">
        <v>146</v>
      </c>
      <c r="P18" t="s">
        <v>147</v>
      </c>
    </row>
    <row r="19" spans="1:16">
      <c r="A19">
        <v>13018</v>
      </c>
      <c r="B19" s="72">
        <v>145</v>
      </c>
      <c r="C19" s="72" t="s">
        <v>131</v>
      </c>
      <c r="D19" s="73">
        <v>40942</v>
      </c>
      <c r="E19" s="72" t="s">
        <v>126</v>
      </c>
      <c r="F19" s="72" t="s">
        <v>310</v>
      </c>
      <c r="G19" s="73">
        <f t="shared" si="0"/>
        <v>41765.5</v>
      </c>
      <c r="H19" s="73" t="s">
        <v>127</v>
      </c>
      <c r="O19" s="85" t="s">
        <v>148</v>
      </c>
    </row>
    <row r="20" spans="1:16">
      <c r="A20">
        <v>13019</v>
      </c>
      <c r="B20" s="72">
        <v>146</v>
      </c>
      <c r="C20" s="72" t="s">
        <v>131</v>
      </c>
      <c r="D20" s="73">
        <v>40969</v>
      </c>
      <c r="E20" s="72" t="s">
        <v>126</v>
      </c>
      <c r="F20" s="72" t="s">
        <v>310</v>
      </c>
      <c r="G20" s="73">
        <f t="shared" si="0"/>
        <v>41792.5</v>
      </c>
      <c r="H20" s="73" t="s">
        <v>127</v>
      </c>
      <c r="O20" s="77" t="s">
        <v>149</v>
      </c>
      <c r="P20" t="s">
        <v>150</v>
      </c>
    </row>
    <row r="21" spans="1:16">
      <c r="A21">
        <v>13020</v>
      </c>
      <c r="B21" s="72">
        <v>147</v>
      </c>
      <c r="C21" s="72" t="s">
        <v>131</v>
      </c>
      <c r="D21" s="73">
        <v>40970</v>
      </c>
      <c r="E21" s="72" t="s">
        <v>126</v>
      </c>
      <c r="F21" s="72" t="s">
        <v>310</v>
      </c>
      <c r="G21" s="73">
        <f t="shared" si="0"/>
        <v>41793.5</v>
      </c>
      <c r="H21" s="73" t="s">
        <v>127</v>
      </c>
    </row>
    <row r="22" spans="1:16">
      <c r="A22">
        <v>13021</v>
      </c>
      <c r="B22" s="72">
        <v>148</v>
      </c>
      <c r="C22" s="72" t="s">
        <v>131</v>
      </c>
      <c r="D22" s="73">
        <v>40971</v>
      </c>
      <c r="E22" s="72" t="s">
        <v>126</v>
      </c>
      <c r="F22" s="72" t="s">
        <v>310</v>
      </c>
      <c r="G22" s="73">
        <f t="shared" si="0"/>
        <v>41794.5</v>
      </c>
      <c r="H22" s="73" t="s">
        <v>127</v>
      </c>
    </row>
    <row r="23" spans="1:16">
      <c r="A23">
        <v>13022</v>
      </c>
      <c r="B23" s="72">
        <v>2</v>
      </c>
      <c r="C23" s="72" t="s">
        <v>131</v>
      </c>
      <c r="D23" s="73">
        <v>40972</v>
      </c>
      <c r="E23" s="72" t="s">
        <v>126</v>
      </c>
      <c r="F23" s="72" t="s">
        <v>310</v>
      </c>
      <c r="G23" s="73">
        <f t="shared" si="0"/>
        <v>41795.5</v>
      </c>
      <c r="H23" s="73" t="s">
        <v>127</v>
      </c>
    </row>
    <row r="24" spans="1:16">
      <c r="A24">
        <v>13023</v>
      </c>
      <c r="B24" s="72">
        <v>1</v>
      </c>
      <c r="C24" s="72" t="s">
        <v>131</v>
      </c>
      <c r="D24" s="73">
        <v>40973</v>
      </c>
      <c r="E24" s="72" t="s">
        <v>126</v>
      </c>
      <c r="F24" s="72" t="s">
        <v>310</v>
      </c>
      <c r="G24" s="73">
        <f t="shared" si="0"/>
        <v>41796.5</v>
      </c>
      <c r="H24" s="73" t="s">
        <v>127</v>
      </c>
    </row>
    <row r="25" spans="1:16">
      <c r="A25">
        <v>13024</v>
      </c>
      <c r="B25" s="72">
        <v>179</v>
      </c>
      <c r="C25" s="72" t="s">
        <v>131</v>
      </c>
      <c r="D25" s="73">
        <v>40974</v>
      </c>
      <c r="E25" s="72" t="s">
        <v>126</v>
      </c>
      <c r="F25" s="72" t="s">
        <v>310</v>
      </c>
      <c r="G25" s="73">
        <f t="shared" si="0"/>
        <v>41797.5</v>
      </c>
      <c r="H25" s="73" t="s">
        <v>127</v>
      </c>
    </row>
    <row r="26" spans="1:16">
      <c r="A26">
        <v>13025</v>
      </c>
      <c r="B26" s="72">
        <v>258</v>
      </c>
      <c r="C26" s="72" t="s">
        <v>131</v>
      </c>
      <c r="D26" s="73">
        <v>40975</v>
      </c>
      <c r="E26" s="72" t="s">
        <v>126</v>
      </c>
      <c r="F26" s="72" t="s">
        <v>310</v>
      </c>
      <c r="G26" s="73">
        <f t="shared" si="0"/>
        <v>41798.5</v>
      </c>
      <c r="H26" s="73" t="s">
        <v>127</v>
      </c>
    </row>
    <row r="27" spans="1:16">
      <c r="A27">
        <v>13026</v>
      </c>
      <c r="B27" s="72">
        <v>168</v>
      </c>
      <c r="C27" s="72" t="s">
        <v>131</v>
      </c>
      <c r="D27" s="73">
        <v>41000</v>
      </c>
      <c r="E27" s="72" t="s">
        <v>126</v>
      </c>
      <c r="F27" s="72" t="s">
        <v>310</v>
      </c>
      <c r="G27" s="73">
        <f t="shared" si="0"/>
        <v>41823.5</v>
      </c>
      <c r="H27" s="73" t="s">
        <v>127</v>
      </c>
    </row>
    <row r="28" spans="1:16">
      <c r="A28">
        <v>13027</v>
      </c>
      <c r="B28" s="72">
        <v>169</v>
      </c>
      <c r="C28" s="72" t="s">
        <v>131</v>
      </c>
      <c r="D28" s="73">
        <v>41001</v>
      </c>
      <c r="E28" s="72" t="s">
        <v>126</v>
      </c>
      <c r="F28" s="72" t="s">
        <v>310</v>
      </c>
      <c r="G28" s="73">
        <f t="shared" si="0"/>
        <v>41824.5</v>
      </c>
      <c r="H28" s="73" t="s">
        <v>127</v>
      </c>
    </row>
    <row r="29" spans="1:16">
      <c r="A29">
        <v>13028</v>
      </c>
      <c r="B29" s="72" t="s">
        <v>151</v>
      </c>
      <c r="C29" s="72" t="s">
        <v>140</v>
      </c>
      <c r="D29" s="73">
        <v>40642</v>
      </c>
      <c r="E29" s="72" t="s">
        <v>126</v>
      </c>
      <c r="F29" s="72" t="s">
        <v>310</v>
      </c>
      <c r="G29" s="73">
        <f t="shared" si="0"/>
        <v>41465.5</v>
      </c>
      <c r="I29" s="74" t="s">
        <v>39</v>
      </c>
    </row>
    <row r="30" spans="1:16">
      <c r="A30">
        <v>13029</v>
      </c>
      <c r="B30" s="72" t="s">
        <v>152</v>
      </c>
      <c r="C30" s="72" t="s">
        <v>140</v>
      </c>
      <c r="D30" s="73">
        <v>40663</v>
      </c>
      <c r="E30" s="72" t="s">
        <v>126</v>
      </c>
      <c r="F30" s="72" t="s">
        <v>310</v>
      </c>
      <c r="G30" s="73">
        <f t="shared" si="0"/>
        <v>41486.5</v>
      </c>
      <c r="I30" s="74" t="s">
        <v>39</v>
      </c>
    </row>
    <row r="31" spans="1:16">
      <c r="A31">
        <v>13030</v>
      </c>
      <c r="B31" s="72" t="s">
        <v>153</v>
      </c>
      <c r="C31" s="72" t="s">
        <v>140</v>
      </c>
      <c r="D31" s="73">
        <v>40695</v>
      </c>
      <c r="E31" s="72" t="s">
        <v>126</v>
      </c>
      <c r="F31" s="72" t="s">
        <v>310</v>
      </c>
      <c r="G31" s="73">
        <f t="shared" si="0"/>
        <v>41518.5</v>
      </c>
    </row>
    <row r="32" spans="1:16" hidden="1">
      <c r="A32">
        <v>13031</v>
      </c>
      <c r="B32" s="72" t="s">
        <v>154</v>
      </c>
      <c r="C32" s="72" t="s">
        <v>140</v>
      </c>
      <c r="D32" s="73">
        <v>40701</v>
      </c>
      <c r="E32" s="72" t="s">
        <v>126</v>
      </c>
      <c r="F32" s="72" t="s">
        <v>310</v>
      </c>
      <c r="G32" s="73">
        <f t="shared" si="0"/>
        <v>41524.5</v>
      </c>
      <c r="I32" s="74">
        <v>26</v>
      </c>
      <c r="J32" s="73">
        <v>41452</v>
      </c>
      <c r="K32" s="74">
        <v>400</v>
      </c>
      <c r="L32" t="s">
        <v>173</v>
      </c>
    </row>
    <row r="33" spans="1:12" hidden="1">
      <c r="A33">
        <v>13032</v>
      </c>
      <c r="B33" s="72" t="s">
        <v>155</v>
      </c>
      <c r="C33" s="72" t="s">
        <v>140</v>
      </c>
      <c r="D33" s="73">
        <v>40775</v>
      </c>
      <c r="E33" s="72" t="s">
        <v>126</v>
      </c>
      <c r="F33" s="72" t="s">
        <v>310</v>
      </c>
      <c r="G33" s="73">
        <f t="shared" si="0"/>
        <v>41598.5</v>
      </c>
      <c r="I33" s="74">
        <v>27</v>
      </c>
      <c r="J33" s="73">
        <v>41456</v>
      </c>
      <c r="K33" s="74">
        <v>296</v>
      </c>
      <c r="L33" t="s">
        <v>179</v>
      </c>
    </row>
    <row r="34" spans="1:12">
      <c r="A34">
        <v>13033</v>
      </c>
      <c r="B34" s="72" t="s">
        <v>156</v>
      </c>
      <c r="C34" s="72" t="s">
        <v>140</v>
      </c>
      <c r="D34" s="73">
        <v>40991</v>
      </c>
      <c r="E34" s="72" t="s">
        <v>126</v>
      </c>
      <c r="F34" s="72" t="s">
        <v>310</v>
      </c>
      <c r="G34" s="73">
        <f t="shared" si="0"/>
        <v>41814.5</v>
      </c>
    </row>
    <row r="35" spans="1:12">
      <c r="A35">
        <v>13034</v>
      </c>
      <c r="B35" s="72" t="s">
        <v>157</v>
      </c>
      <c r="C35" s="72" t="s">
        <v>140</v>
      </c>
      <c r="D35" s="73">
        <v>40994</v>
      </c>
      <c r="E35" s="72" t="s">
        <v>126</v>
      </c>
      <c r="F35" s="72" t="s">
        <v>310</v>
      </c>
      <c r="G35" s="73">
        <f t="shared" si="0"/>
        <v>41817.5</v>
      </c>
    </row>
    <row r="36" spans="1:12">
      <c r="A36">
        <v>13035</v>
      </c>
      <c r="B36" s="72" t="s">
        <v>158</v>
      </c>
      <c r="C36" s="72" t="s">
        <v>140</v>
      </c>
      <c r="D36" s="73">
        <v>40998</v>
      </c>
      <c r="E36" s="72" t="s">
        <v>126</v>
      </c>
      <c r="F36" s="72" t="s">
        <v>310</v>
      </c>
      <c r="G36" s="73">
        <f t="shared" si="0"/>
        <v>41821.5</v>
      </c>
    </row>
    <row r="37" spans="1:12">
      <c r="A37">
        <v>13036</v>
      </c>
      <c r="B37" s="72" t="s">
        <v>159</v>
      </c>
      <c r="C37" s="72" t="s">
        <v>140</v>
      </c>
      <c r="D37" s="73">
        <v>41002</v>
      </c>
      <c r="E37" s="72" t="s">
        <v>126</v>
      </c>
      <c r="F37" s="72" t="s">
        <v>310</v>
      </c>
      <c r="G37" s="73">
        <f t="shared" si="0"/>
        <v>41825.5</v>
      </c>
    </row>
    <row r="38" spans="1:12">
      <c r="A38">
        <v>13037</v>
      </c>
      <c r="B38" s="72" t="s">
        <v>160</v>
      </c>
      <c r="C38" s="72" t="s">
        <v>140</v>
      </c>
      <c r="D38" s="73">
        <v>41004</v>
      </c>
      <c r="E38" s="72" t="s">
        <v>126</v>
      </c>
      <c r="F38" s="72" t="s">
        <v>310</v>
      </c>
      <c r="G38" s="73">
        <f t="shared" si="0"/>
        <v>41827.5</v>
      </c>
    </row>
    <row r="39" spans="1:12">
      <c r="A39">
        <v>13038</v>
      </c>
      <c r="B39" s="72" t="s">
        <v>161</v>
      </c>
      <c r="C39" s="72" t="s">
        <v>140</v>
      </c>
      <c r="D39" s="73">
        <v>41005</v>
      </c>
      <c r="E39" s="72" t="s">
        <v>126</v>
      </c>
      <c r="F39" s="72" t="s">
        <v>310</v>
      </c>
      <c r="G39" s="73">
        <f t="shared" si="0"/>
        <v>41828.5</v>
      </c>
    </row>
    <row r="40" spans="1:12">
      <c r="A40">
        <v>13039</v>
      </c>
      <c r="B40" s="72" t="s">
        <v>162</v>
      </c>
      <c r="C40" s="72" t="s">
        <v>140</v>
      </c>
      <c r="D40" s="73">
        <v>41006</v>
      </c>
      <c r="E40" s="72" t="s">
        <v>126</v>
      </c>
      <c r="F40" s="72" t="s">
        <v>310</v>
      </c>
      <c r="G40" s="73">
        <f t="shared" si="0"/>
        <v>41829.5</v>
      </c>
    </row>
    <row r="41" spans="1:12">
      <c r="A41">
        <v>13040</v>
      </c>
      <c r="B41" s="72" t="s">
        <v>163</v>
      </c>
      <c r="C41" s="72" t="s">
        <v>140</v>
      </c>
      <c r="D41" s="73">
        <v>41008</v>
      </c>
      <c r="E41" s="72" t="s">
        <v>126</v>
      </c>
      <c r="F41" s="72" t="s">
        <v>310</v>
      </c>
      <c r="G41" s="73">
        <f t="shared" si="0"/>
        <v>41831.5</v>
      </c>
    </row>
    <row r="42" spans="1:12">
      <c r="A42">
        <v>13042</v>
      </c>
      <c r="B42" s="72" t="s">
        <v>164</v>
      </c>
      <c r="C42" s="72" t="s">
        <v>140</v>
      </c>
      <c r="D42" s="73">
        <v>41014</v>
      </c>
      <c r="E42" s="72" t="s">
        <v>126</v>
      </c>
      <c r="F42" s="72" t="s">
        <v>310</v>
      </c>
      <c r="G42" s="73">
        <f t="shared" si="0"/>
        <v>41837.5</v>
      </c>
    </row>
    <row r="43" spans="1:12">
      <c r="A43">
        <v>13043</v>
      </c>
      <c r="B43" s="72" t="s">
        <v>165</v>
      </c>
      <c r="C43" s="72" t="s">
        <v>140</v>
      </c>
      <c r="D43" s="73">
        <v>41033</v>
      </c>
      <c r="E43" s="72" t="s">
        <v>126</v>
      </c>
      <c r="F43" s="72" t="s">
        <v>310</v>
      </c>
      <c r="G43" s="73">
        <f t="shared" si="0"/>
        <v>41856.5</v>
      </c>
    </row>
    <row r="44" spans="1:12">
      <c r="A44">
        <v>13044</v>
      </c>
      <c r="B44" s="72" t="s">
        <v>166</v>
      </c>
      <c r="C44" s="72" t="s">
        <v>140</v>
      </c>
      <c r="D44" s="73">
        <v>41053</v>
      </c>
      <c r="E44" s="72" t="s">
        <v>126</v>
      </c>
      <c r="F44" s="72" t="s">
        <v>310</v>
      </c>
      <c r="G44" s="73">
        <f t="shared" si="0"/>
        <v>41876.5</v>
      </c>
    </row>
    <row r="45" spans="1:12">
      <c r="A45">
        <v>13045</v>
      </c>
      <c r="B45" s="72" t="s">
        <v>167</v>
      </c>
      <c r="C45" s="72" t="s">
        <v>140</v>
      </c>
      <c r="D45" s="73">
        <v>41159</v>
      </c>
      <c r="E45" s="72" t="s">
        <v>126</v>
      </c>
      <c r="F45" s="72" t="s">
        <v>310</v>
      </c>
      <c r="G45" s="73">
        <f t="shared" si="0"/>
        <v>41982.5</v>
      </c>
    </row>
    <row r="46" spans="1:12">
      <c r="A46">
        <v>13046</v>
      </c>
      <c r="B46" s="72">
        <v>51</v>
      </c>
      <c r="C46" s="72" t="s">
        <v>314</v>
      </c>
      <c r="D46" s="73">
        <v>40665</v>
      </c>
      <c r="E46" s="72" t="s">
        <v>126</v>
      </c>
      <c r="F46" s="72" t="s">
        <v>310</v>
      </c>
      <c r="G46" s="73">
        <f t="shared" si="0"/>
        <v>41488.5</v>
      </c>
      <c r="I46" s="74" t="s">
        <v>39</v>
      </c>
    </row>
    <row r="47" spans="1:12">
      <c r="A47">
        <v>13047</v>
      </c>
      <c r="B47" s="72">
        <v>223</v>
      </c>
      <c r="C47" s="72" t="s">
        <v>314</v>
      </c>
      <c r="D47" s="73">
        <v>40701</v>
      </c>
      <c r="E47" s="72" t="s">
        <v>126</v>
      </c>
      <c r="F47" s="72" t="s">
        <v>310</v>
      </c>
      <c r="G47" s="73">
        <f t="shared" si="0"/>
        <v>41524.5</v>
      </c>
      <c r="I47" s="74" t="s">
        <v>39</v>
      </c>
    </row>
    <row r="48" spans="1:12">
      <c r="A48">
        <v>13048</v>
      </c>
      <c r="B48" s="72">
        <v>311</v>
      </c>
      <c r="C48" s="72" t="s">
        <v>314</v>
      </c>
      <c r="D48" s="73">
        <v>40751</v>
      </c>
      <c r="E48" s="72" t="s">
        <v>168</v>
      </c>
      <c r="F48" s="72" t="s">
        <v>310</v>
      </c>
      <c r="G48" s="73">
        <f>D48+$O$4</f>
        <v>41513.5</v>
      </c>
      <c r="I48" s="74" t="s">
        <v>39</v>
      </c>
    </row>
    <row r="49" spans="1:12">
      <c r="A49">
        <v>13049</v>
      </c>
      <c r="B49" s="72">
        <v>54</v>
      </c>
      <c r="C49" s="72" t="s">
        <v>314</v>
      </c>
      <c r="D49" s="73">
        <v>40757</v>
      </c>
      <c r="E49" s="72" t="s">
        <v>126</v>
      </c>
      <c r="F49" s="72" t="s">
        <v>310</v>
      </c>
      <c r="G49" s="73">
        <f>D49+$O$3</f>
        <v>41580.5</v>
      </c>
    </row>
    <row r="50" spans="1:12">
      <c r="A50">
        <v>13050</v>
      </c>
      <c r="B50" s="72">
        <v>315</v>
      </c>
      <c r="C50" s="72" t="s">
        <v>314</v>
      </c>
      <c r="D50" s="73">
        <v>40760</v>
      </c>
      <c r="E50" s="72" t="s">
        <v>126</v>
      </c>
      <c r="F50" s="72" t="s">
        <v>310</v>
      </c>
      <c r="G50" s="73">
        <f>D50+$O$3</f>
        <v>41583.5</v>
      </c>
    </row>
    <row r="51" spans="1:12">
      <c r="A51">
        <v>13051</v>
      </c>
      <c r="B51" s="72">
        <v>224</v>
      </c>
      <c r="C51" s="72" t="s">
        <v>314</v>
      </c>
      <c r="D51" s="73">
        <v>40797</v>
      </c>
      <c r="E51" s="72" t="s">
        <v>168</v>
      </c>
      <c r="F51" s="72" t="s">
        <v>310</v>
      </c>
      <c r="G51" s="73">
        <f>D51+$O$4</f>
        <v>41559.5</v>
      </c>
      <c r="I51" s="74" t="s">
        <v>39</v>
      </c>
    </row>
    <row r="52" spans="1:12">
      <c r="A52">
        <v>13052</v>
      </c>
      <c r="B52" s="72">
        <v>318</v>
      </c>
      <c r="C52" s="72" t="s">
        <v>314</v>
      </c>
      <c r="D52" s="73">
        <v>40818</v>
      </c>
      <c r="E52" s="72" t="s">
        <v>126</v>
      </c>
      <c r="F52" s="72" t="s">
        <v>310</v>
      </c>
      <c r="G52" s="73">
        <f>D52+$O$3</f>
        <v>41641.5</v>
      </c>
    </row>
    <row r="53" spans="1:12">
      <c r="A53">
        <v>13053</v>
      </c>
      <c r="B53" s="72">
        <v>136</v>
      </c>
      <c r="C53" s="72" t="s">
        <v>314</v>
      </c>
      <c r="D53" s="73">
        <v>40920</v>
      </c>
      <c r="E53" s="72" t="s">
        <v>126</v>
      </c>
      <c r="F53" s="72" t="s">
        <v>310</v>
      </c>
      <c r="G53" s="73">
        <f>D53+$O$3</f>
        <v>41743.5</v>
      </c>
    </row>
    <row r="54" spans="1:12">
      <c r="A54">
        <v>13054</v>
      </c>
      <c r="B54" s="72">
        <v>61</v>
      </c>
      <c r="C54" s="72" t="s">
        <v>314</v>
      </c>
      <c r="D54" s="73">
        <v>41001</v>
      </c>
      <c r="E54" s="72" t="s">
        <v>168</v>
      </c>
      <c r="F54" s="72" t="s">
        <v>310</v>
      </c>
      <c r="G54" s="73">
        <f>D54+$O$4</f>
        <v>41763.5</v>
      </c>
    </row>
    <row r="55" spans="1:12">
      <c r="A55">
        <v>13055</v>
      </c>
      <c r="B55" s="72">
        <v>66</v>
      </c>
      <c r="C55" s="72" t="s">
        <v>314</v>
      </c>
      <c r="D55" s="73">
        <v>41051</v>
      </c>
      <c r="E55" s="72" t="s">
        <v>168</v>
      </c>
      <c r="F55" s="72" t="s">
        <v>310</v>
      </c>
      <c r="G55" s="73">
        <f>D55+$O$4</f>
        <v>41813.5</v>
      </c>
    </row>
    <row r="56" spans="1:12">
      <c r="A56">
        <v>13056</v>
      </c>
      <c r="B56" s="72">
        <v>329</v>
      </c>
      <c r="C56" s="72" t="s">
        <v>314</v>
      </c>
      <c r="D56" s="73">
        <v>41056</v>
      </c>
      <c r="E56" s="72" t="s">
        <v>168</v>
      </c>
      <c r="F56" s="72" t="s">
        <v>310</v>
      </c>
      <c r="G56" s="73">
        <f>D56+$O$4</f>
        <v>41818.5</v>
      </c>
    </row>
    <row r="57" spans="1:12">
      <c r="A57">
        <v>13057</v>
      </c>
      <c r="B57" s="72">
        <v>323</v>
      </c>
      <c r="C57" s="72" t="s">
        <v>314</v>
      </c>
      <c r="D57" s="73">
        <v>41108</v>
      </c>
      <c r="E57" s="72" t="s">
        <v>168</v>
      </c>
      <c r="F57" s="72" t="s">
        <v>310</v>
      </c>
      <c r="G57" s="73">
        <f>D57+$O$4</f>
        <v>41870.5</v>
      </c>
    </row>
    <row r="58" spans="1:12">
      <c r="A58">
        <v>13058</v>
      </c>
      <c r="B58" s="72">
        <v>2112</v>
      </c>
      <c r="C58" s="72" t="s">
        <v>314</v>
      </c>
      <c r="D58" s="73">
        <v>41109</v>
      </c>
      <c r="E58" s="72" t="s">
        <v>126</v>
      </c>
      <c r="F58" s="72" t="s">
        <v>310</v>
      </c>
      <c r="G58" s="73">
        <f>D58+$O$3</f>
        <v>41932.5</v>
      </c>
    </row>
    <row r="59" spans="1:12">
      <c r="A59">
        <v>13059</v>
      </c>
      <c r="B59" s="72">
        <v>411</v>
      </c>
      <c r="C59" s="72" t="s">
        <v>314</v>
      </c>
      <c r="D59" s="73">
        <v>41110</v>
      </c>
      <c r="E59" s="72" t="s">
        <v>126</v>
      </c>
      <c r="F59" s="72" t="s">
        <v>310</v>
      </c>
      <c r="G59" s="73">
        <f>D59+$O$3</f>
        <v>41933.5</v>
      </c>
    </row>
    <row r="60" spans="1:12" hidden="1">
      <c r="A60">
        <v>13060</v>
      </c>
      <c r="B60" s="72">
        <v>1</v>
      </c>
      <c r="C60" s="72" t="s">
        <v>302</v>
      </c>
      <c r="E60" s="72" t="s">
        <v>126</v>
      </c>
      <c r="F60" s="72" t="s">
        <v>310</v>
      </c>
      <c r="G60" s="73">
        <v>41470</v>
      </c>
      <c r="I60" s="74">
        <v>28</v>
      </c>
      <c r="J60" s="73">
        <v>41465</v>
      </c>
      <c r="K60" s="74">
        <v>517</v>
      </c>
      <c r="L60" t="s">
        <v>171</v>
      </c>
    </row>
    <row r="61" spans="1:12">
      <c r="A61">
        <v>13061</v>
      </c>
      <c r="B61" s="72">
        <v>2</v>
      </c>
      <c r="C61" s="72" t="s">
        <v>302</v>
      </c>
      <c r="E61" s="72" t="s">
        <v>126</v>
      </c>
      <c r="F61" s="72" t="s">
        <v>310</v>
      </c>
      <c r="G61" s="73">
        <v>41471</v>
      </c>
    </row>
    <row r="62" spans="1:12">
      <c r="A62">
        <v>13062</v>
      </c>
      <c r="B62" s="72">
        <v>3</v>
      </c>
      <c r="C62" s="72" t="s">
        <v>302</v>
      </c>
      <c r="E62" s="72" t="s">
        <v>126</v>
      </c>
      <c r="F62" s="72" t="s">
        <v>310</v>
      </c>
      <c r="G62" s="73">
        <v>41501</v>
      </c>
    </row>
    <row r="63" spans="1:12">
      <c r="A63">
        <v>13063</v>
      </c>
      <c r="B63" s="72">
        <v>4</v>
      </c>
      <c r="C63" s="72" t="s">
        <v>302</v>
      </c>
      <c r="E63" s="72" t="s">
        <v>126</v>
      </c>
      <c r="F63" s="72" t="s">
        <v>310</v>
      </c>
      <c r="G63" s="73">
        <v>41501</v>
      </c>
    </row>
    <row r="64" spans="1:12" hidden="1">
      <c r="A64">
        <v>13064</v>
      </c>
      <c r="B64" s="72">
        <v>1</v>
      </c>
      <c r="C64" s="72" t="s">
        <v>125</v>
      </c>
      <c r="E64" s="72" t="s">
        <v>126</v>
      </c>
      <c r="F64" s="72" t="s">
        <v>310</v>
      </c>
      <c r="G64" s="73">
        <v>41440</v>
      </c>
      <c r="I64" s="74">
        <v>29</v>
      </c>
      <c r="J64" s="73">
        <v>41473</v>
      </c>
    </row>
    <row r="65" spans="1:10" hidden="1">
      <c r="A65">
        <v>13065</v>
      </c>
      <c r="B65" s="72">
        <v>2</v>
      </c>
      <c r="C65" s="72" t="s">
        <v>125</v>
      </c>
      <c r="E65" s="72" t="s">
        <v>168</v>
      </c>
      <c r="F65" s="72" t="s">
        <v>310</v>
      </c>
      <c r="G65" s="73">
        <v>41470</v>
      </c>
      <c r="I65" s="74">
        <v>29</v>
      </c>
      <c r="J65" s="73">
        <v>41473</v>
      </c>
    </row>
    <row r="66" spans="1:10">
      <c r="A66">
        <v>13066</v>
      </c>
      <c r="B66" s="72">
        <v>3</v>
      </c>
      <c r="C66" s="72" t="s">
        <v>125</v>
      </c>
      <c r="E66" s="72" t="s">
        <v>126</v>
      </c>
      <c r="F66" s="72" t="s">
        <v>310</v>
      </c>
      <c r="G66" s="73">
        <v>41470</v>
      </c>
    </row>
    <row r="67" spans="1:10">
      <c r="A67">
        <v>13067</v>
      </c>
      <c r="B67" s="72">
        <v>4</v>
      </c>
      <c r="C67" s="72" t="s">
        <v>125</v>
      </c>
      <c r="E67" s="72" t="s">
        <v>126</v>
      </c>
      <c r="F67" s="72" t="s">
        <v>310</v>
      </c>
      <c r="G67" s="73">
        <v>41501</v>
      </c>
    </row>
    <row r="68" spans="1:10">
      <c r="A68">
        <v>13068</v>
      </c>
      <c r="B68" s="72">
        <v>1</v>
      </c>
      <c r="C68" s="72" t="s">
        <v>138</v>
      </c>
      <c r="E68" s="72" t="s">
        <v>126</v>
      </c>
      <c r="F68" s="72" t="s">
        <v>310</v>
      </c>
      <c r="G68" s="73">
        <v>41470</v>
      </c>
    </row>
    <row r="69" spans="1:10">
      <c r="A69">
        <v>13069</v>
      </c>
      <c r="B69" s="72">
        <v>2</v>
      </c>
      <c r="C69" s="72" t="s">
        <v>138</v>
      </c>
      <c r="E69" s="72" t="s">
        <v>126</v>
      </c>
      <c r="F69" s="72" t="s">
        <v>310</v>
      </c>
      <c r="G69" s="73">
        <v>41501</v>
      </c>
    </row>
    <row r="70" spans="1:10">
      <c r="A70">
        <v>13070</v>
      </c>
      <c r="B70" s="72">
        <v>3</v>
      </c>
      <c r="C70" s="72" t="s">
        <v>138</v>
      </c>
      <c r="E70" s="72" t="s">
        <v>126</v>
      </c>
      <c r="F70" s="72" t="s">
        <v>310</v>
      </c>
      <c r="G70" s="73">
        <v>41532</v>
      </c>
    </row>
    <row r="71" spans="1:10">
      <c r="A71">
        <v>13071</v>
      </c>
      <c r="B71" s="72">
        <v>4</v>
      </c>
      <c r="C71" s="72" t="s">
        <v>138</v>
      </c>
      <c r="E71" s="72" t="s">
        <v>126</v>
      </c>
      <c r="F71" s="72" t="s">
        <v>310</v>
      </c>
      <c r="G71" s="73">
        <v>41562</v>
      </c>
    </row>
    <row r="72" spans="1:10">
      <c r="A72">
        <v>13072</v>
      </c>
      <c r="B72" s="72">
        <v>5</v>
      </c>
      <c r="C72" s="72" t="s">
        <v>138</v>
      </c>
      <c r="E72" s="72" t="s">
        <v>126</v>
      </c>
      <c r="F72" s="72" t="s">
        <v>310</v>
      </c>
      <c r="G72" s="73">
        <v>41593</v>
      </c>
    </row>
    <row r="73" spans="1:10">
      <c r="A73">
        <v>13073</v>
      </c>
      <c r="B73" s="72">
        <v>6</v>
      </c>
      <c r="C73" s="72" t="s">
        <v>138</v>
      </c>
      <c r="E73" s="72" t="s">
        <v>126</v>
      </c>
      <c r="F73" s="72" t="s">
        <v>310</v>
      </c>
      <c r="G73" s="73">
        <v>41623</v>
      </c>
    </row>
    <row r="74" spans="1:10">
      <c r="A74">
        <v>13074</v>
      </c>
      <c r="B74" s="72">
        <v>1</v>
      </c>
      <c r="C74" s="72" t="s">
        <v>148</v>
      </c>
      <c r="E74" s="72" t="s">
        <v>126</v>
      </c>
      <c r="F74" s="72" t="s">
        <v>310</v>
      </c>
      <c r="G74" s="73">
        <v>41562</v>
      </c>
    </row>
    <row r="75" spans="1:10">
      <c r="A75">
        <v>13075</v>
      </c>
      <c r="B75" s="72">
        <v>2</v>
      </c>
      <c r="C75" s="72" t="s">
        <v>148</v>
      </c>
      <c r="E75" s="72" t="s">
        <v>126</v>
      </c>
      <c r="F75" s="72" t="s">
        <v>310</v>
      </c>
      <c r="G75" s="73">
        <v>41593</v>
      </c>
    </row>
    <row r="76" spans="1:10">
      <c r="A76">
        <v>13076</v>
      </c>
      <c r="B76" s="72">
        <v>3</v>
      </c>
      <c r="C76" s="72" t="s">
        <v>148</v>
      </c>
      <c r="E76" s="72" t="s">
        <v>126</v>
      </c>
      <c r="F76" s="72" t="s">
        <v>310</v>
      </c>
      <c r="G76" s="73">
        <v>41593</v>
      </c>
    </row>
    <row r="77" spans="1:10">
      <c r="A77">
        <v>13077</v>
      </c>
      <c r="B77" s="72">
        <v>4</v>
      </c>
      <c r="C77" s="72" t="s">
        <v>148</v>
      </c>
      <c r="E77" s="72" t="s">
        <v>126</v>
      </c>
      <c r="F77" s="72" t="s">
        <v>310</v>
      </c>
      <c r="G77" s="73">
        <v>41623</v>
      </c>
    </row>
    <row r="78" spans="1:10">
      <c r="A78">
        <v>13078</v>
      </c>
      <c r="B78" s="72">
        <v>5</v>
      </c>
      <c r="C78" s="72" t="s">
        <v>148</v>
      </c>
      <c r="E78" s="72" t="s">
        <v>126</v>
      </c>
      <c r="F78" s="72" t="s">
        <v>310</v>
      </c>
      <c r="G78" s="73">
        <v>41623</v>
      </c>
    </row>
    <row r="79" spans="1:10">
      <c r="A79">
        <v>13079</v>
      </c>
      <c r="B79" s="72">
        <v>6</v>
      </c>
      <c r="C79" s="72" t="s">
        <v>148</v>
      </c>
      <c r="E79" s="72" t="s">
        <v>126</v>
      </c>
      <c r="F79" s="72" t="s">
        <v>310</v>
      </c>
      <c r="G79" s="73">
        <v>41654</v>
      </c>
    </row>
    <row r="80" spans="1:10">
      <c r="A80">
        <v>13080</v>
      </c>
      <c r="B80" s="72">
        <v>7</v>
      </c>
      <c r="C80" s="72" t="s">
        <v>148</v>
      </c>
      <c r="E80" s="72" t="s">
        <v>126</v>
      </c>
      <c r="F80" s="72" t="s">
        <v>310</v>
      </c>
      <c r="G80" s="73">
        <v>41685</v>
      </c>
    </row>
    <row r="81" spans="1:12">
      <c r="A81">
        <v>13081</v>
      </c>
      <c r="B81" s="72">
        <v>8</v>
      </c>
      <c r="C81" s="72" t="s">
        <v>148</v>
      </c>
      <c r="E81" s="72" t="s">
        <v>126</v>
      </c>
      <c r="F81" s="72" t="s">
        <v>310</v>
      </c>
      <c r="G81" s="73">
        <v>41685</v>
      </c>
    </row>
    <row r="82" spans="1:12">
      <c r="A82">
        <v>13082</v>
      </c>
      <c r="B82" s="72">
        <v>9</v>
      </c>
      <c r="C82" s="72" t="s">
        <v>148</v>
      </c>
      <c r="E82" s="72" t="s">
        <v>126</v>
      </c>
      <c r="F82" s="72" t="s">
        <v>310</v>
      </c>
      <c r="G82" s="73">
        <v>41713</v>
      </c>
    </row>
    <row r="83" spans="1:12">
      <c r="A83">
        <v>13083</v>
      </c>
      <c r="B83" s="72">
        <v>10</v>
      </c>
      <c r="C83" s="72" t="s">
        <v>148</v>
      </c>
      <c r="E83" s="72" t="s">
        <v>126</v>
      </c>
      <c r="F83" s="72" t="s">
        <v>310</v>
      </c>
      <c r="G83" s="73">
        <v>41744</v>
      </c>
    </row>
    <row r="84" spans="1:12">
      <c r="A84">
        <v>13084</v>
      </c>
      <c r="B84" s="72">
        <v>1</v>
      </c>
      <c r="C84" s="72" t="s">
        <v>142</v>
      </c>
      <c r="E84" s="72" t="s">
        <v>126</v>
      </c>
      <c r="F84" s="72" t="s">
        <v>310</v>
      </c>
      <c r="G84" s="73">
        <v>41593</v>
      </c>
    </row>
    <row r="85" spans="1:12">
      <c r="A85">
        <v>13085</v>
      </c>
      <c r="B85" s="72">
        <v>2</v>
      </c>
      <c r="C85" s="72" t="s">
        <v>142</v>
      </c>
      <c r="E85" s="72" t="s">
        <v>126</v>
      </c>
      <c r="F85" s="72" t="s">
        <v>310</v>
      </c>
      <c r="G85" s="73">
        <v>41623</v>
      </c>
    </row>
    <row r="86" spans="1:12" hidden="1">
      <c r="A86">
        <v>13086</v>
      </c>
      <c r="B86" s="72">
        <v>1</v>
      </c>
      <c r="C86" s="72" t="s">
        <v>136</v>
      </c>
      <c r="E86" s="72" t="s">
        <v>126</v>
      </c>
      <c r="F86" s="72" t="s">
        <v>310</v>
      </c>
      <c r="G86" s="73">
        <v>41470</v>
      </c>
      <c r="I86" s="74">
        <v>27</v>
      </c>
      <c r="J86" s="73">
        <v>41456</v>
      </c>
      <c r="K86" s="74">
        <v>651</v>
      </c>
      <c r="L86" t="s">
        <v>170</v>
      </c>
    </row>
    <row r="87" spans="1:12">
      <c r="A87">
        <v>13087</v>
      </c>
      <c r="B87" s="72">
        <v>2</v>
      </c>
      <c r="C87" s="72" t="s">
        <v>136</v>
      </c>
      <c r="E87" s="72" t="s">
        <v>126</v>
      </c>
      <c r="F87" s="72" t="s">
        <v>310</v>
      </c>
      <c r="G87" s="73">
        <v>41501</v>
      </c>
    </row>
    <row r="88" spans="1:12">
      <c r="A88">
        <v>13088</v>
      </c>
      <c r="B88" s="72">
        <v>3</v>
      </c>
      <c r="C88" s="72" t="s">
        <v>136</v>
      </c>
      <c r="E88" s="72" t="s">
        <v>126</v>
      </c>
      <c r="F88" s="72" t="s">
        <v>310</v>
      </c>
      <c r="G88" s="73">
        <v>41532</v>
      </c>
    </row>
    <row r="89" spans="1:12" hidden="1">
      <c r="A89">
        <v>13089</v>
      </c>
      <c r="B89" s="72">
        <v>1</v>
      </c>
      <c r="C89" s="72" t="s">
        <v>304</v>
      </c>
      <c r="E89" s="72" t="s">
        <v>126</v>
      </c>
      <c r="F89" s="72" t="s">
        <v>318</v>
      </c>
      <c r="G89" s="73">
        <v>41470</v>
      </c>
      <c r="I89" s="74">
        <v>32</v>
      </c>
      <c r="J89" s="73">
        <v>41486</v>
      </c>
      <c r="K89" s="74">
        <v>723</v>
      </c>
      <c r="L89" t="s">
        <v>177</v>
      </c>
    </row>
    <row r="90" spans="1:12" hidden="1">
      <c r="A90">
        <v>13090</v>
      </c>
      <c r="B90" s="72">
        <v>2</v>
      </c>
      <c r="C90" s="72" t="s">
        <v>304</v>
      </c>
      <c r="E90" s="72" t="s">
        <v>126</v>
      </c>
      <c r="F90" s="72" t="s">
        <v>318</v>
      </c>
      <c r="G90" s="73">
        <v>41470</v>
      </c>
      <c r="I90" s="74">
        <v>33</v>
      </c>
      <c r="J90" s="73">
        <v>41494</v>
      </c>
    </row>
    <row r="91" spans="1:12">
      <c r="A91">
        <v>13091</v>
      </c>
      <c r="B91" s="72">
        <v>3</v>
      </c>
      <c r="C91" s="72" t="s">
        <v>304</v>
      </c>
      <c r="E91" s="72" t="s">
        <v>126</v>
      </c>
      <c r="F91" s="72" t="s">
        <v>318</v>
      </c>
      <c r="G91" s="73">
        <v>41501</v>
      </c>
    </row>
    <row r="92" spans="1:12">
      <c r="A92">
        <v>13092</v>
      </c>
      <c r="B92" s="72">
        <v>4</v>
      </c>
      <c r="C92" s="72" t="s">
        <v>304</v>
      </c>
      <c r="E92" s="72" t="s">
        <v>126</v>
      </c>
      <c r="F92" s="72" t="s">
        <v>318</v>
      </c>
      <c r="G92" s="73">
        <v>41501</v>
      </c>
    </row>
    <row r="93" spans="1:12">
      <c r="A93">
        <v>13093</v>
      </c>
      <c r="B93" s="72">
        <v>5</v>
      </c>
      <c r="C93" s="72" t="s">
        <v>304</v>
      </c>
      <c r="E93" s="72" t="s">
        <v>126</v>
      </c>
      <c r="F93" s="72" t="s">
        <v>318</v>
      </c>
      <c r="G93" s="73">
        <v>41532</v>
      </c>
    </row>
    <row r="94" spans="1:12">
      <c r="A94">
        <v>13094</v>
      </c>
      <c r="B94" s="72">
        <v>6</v>
      </c>
      <c r="C94" s="72" t="s">
        <v>304</v>
      </c>
      <c r="E94" s="72" t="s">
        <v>126</v>
      </c>
      <c r="F94" s="72" t="s">
        <v>318</v>
      </c>
      <c r="G94" s="73">
        <v>41532</v>
      </c>
    </row>
    <row r="95" spans="1:12">
      <c r="A95">
        <v>13095</v>
      </c>
      <c r="B95" s="72">
        <v>7</v>
      </c>
      <c r="C95" s="72" t="s">
        <v>304</v>
      </c>
      <c r="E95" s="72" t="s">
        <v>126</v>
      </c>
      <c r="F95" s="72" t="s">
        <v>318</v>
      </c>
      <c r="G95" s="73">
        <v>41562</v>
      </c>
    </row>
    <row r="96" spans="1:12">
      <c r="A96">
        <v>13096</v>
      </c>
      <c r="B96" s="72">
        <v>8</v>
      </c>
      <c r="C96" s="72" t="s">
        <v>304</v>
      </c>
      <c r="E96" s="72" t="s">
        <v>126</v>
      </c>
      <c r="F96" s="72" t="s">
        <v>318</v>
      </c>
      <c r="G96" s="73">
        <v>41562</v>
      </c>
    </row>
    <row r="97" spans="1:7">
      <c r="A97">
        <v>13097</v>
      </c>
      <c r="B97" s="72">
        <v>9</v>
      </c>
      <c r="C97" s="72" t="s">
        <v>304</v>
      </c>
      <c r="E97" s="72" t="s">
        <v>126</v>
      </c>
      <c r="F97" s="72" t="s">
        <v>318</v>
      </c>
      <c r="G97" s="73">
        <v>41593</v>
      </c>
    </row>
    <row r="98" spans="1:7">
      <c r="A98">
        <v>13098</v>
      </c>
      <c r="B98" s="72">
        <v>10</v>
      </c>
      <c r="C98" s="72" t="s">
        <v>304</v>
      </c>
      <c r="E98" s="72" t="s">
        <v>126</v>
      </c>
      <c r="F98" s="72" t="s">
        <v>318</v>
      </c>
      <c r="G98" s="73">
        <v>41593</v>
      </c>
    </row>
    <row r="99" spans="1:7">
      <c r="A99">
        <v>13099</v>
      </c>
      <c r="B99" s="72">
        <v>11</v>
      </c>
      <c r="C99" s="72" t="s">
        <v>304</v>
      </c>
      <c r="E99" s="72" t="s">
        <v>126</v>
      </c>
      <c r="F99" s="72" t="s">
        <v>318</v>
      </c>
      <c r="G99" s="73">
        <v>41623</v>
      </c>
    </row>
    <row r="100" spans="1:7">
      <c r="A100">
        <v>13100</v>
      </c>
      <c r="B100" s="72">
        <v>12</v>
      </c>
      <c r="C100" s="72" t="s">
        <v>304</v>
      </c>
      <c r="E100" s="72" t="s">
        <v>126</v>
      </c>
      <c r="F100" s="72" t="s">
        <v>318</v>
      </c>
      <c r="G100" s="73">
        <v>41623</v>
      </c>
    </row>
    <row r="101" spans="1:7">
      <c r="A101">
        <v>13101</v>
      </c>
      <c r="B101" s="72">
        <v>13</v>
      </c>
      <c r="C101" s="72" t="s">
        <v>304</v>
      </c>
      <c r="E101" s="72" t="s">
        <v>126</v>
      </c>
      <c r="F101" s="72" t="s">
        <v>318</v>
      </c>
      <c r="G101" s="73">
        <v>41654</v>
      </c>
    </row>
    <row r="102" spans="1:7">
      <c r="A102">
        <v>13102</v>
      </c>
      <c r="B102" s="72">
        <v>14</v>
      </c>
      <c r="C102" s="72" t="s">
        <v>304</v>
      </c>
      <c r="E102" s="72" t="s">
        <v>126</v>
      </c>
      <c r="F102" s="72" t="s">
        <v>318</v>
      </c>
      <c r="G102" s="73">
        <v>41654</v>
      </c>
    </row>
    <row r="103" spans="1:7">
      <c r="A103">
        <v>13103</v>
      </c>
      <c r="B103" s="72">
        <v>15</v>
      </c>
      <c r="C103" s="72" t="s">
        <v>304</v>
      </c>
      <c r="E103" s="72" t="s">
        <v>126</v>
      </c>
      <c r="F103" s="72" t="s">
        <v>318</v>
      </c>
      <c r="G103" s="73">
        <v>41685</v>
      </c>
    </row>
    <row r="104" spans="1:7">
      <c r="A104">
        <v>13104</v>
      </c>
      <c r="B104" s="72">
        <v>16</v>
      </c>
      <c r="C104" s="72" t="s">
        <v>304</v>
      </c>
      <c r="E104" s="72" t="s">
        <v>126</v>
      </c>
      <c r="F104" s="72" t="s">
        <v>318</v>
      </c>
      <c r="G104" s="73">
        <v>41685</v>
      </c>
    </row>
    <row r="105" spans="1:7">
      <c r="A105">
        <v>13105</v>
      </c>
      <c r="B105" s="72">
        <v>64</v>
      </c>
      <c r="C105" s="72" t="s">
        <v>314</v>
      </c>
      <c r="D105" s="73">
        <v>41117</v>
      </c>
      <c r="E105" s="72" t="s">
        <v>126</v>
      </c>
      <c r="F105" s="72" t="s">
        <v>310</v>
      </c>
      <c r="G105" s="73">
        <f>D105+O3</f>
        <v>41940.5</v>
      </c>
    </row>
    <row r="106" spans="1:7">
      <c r="A106">
        <v>13106</v>
      </c>
      <c r="B106" s="72">
        <v>415</v>
      </c>
      <c r="C106" s="72" t="s">
        <v>314</v>
      </c>
      <c r="D106" s="73">
        <v>41120</v>
      </c>
      <c r="E106" s="72" t="s">
        <v>168</v>
      </c>
      <c r="F106" s="72" t="s">
        <v>310</v>
      </c>
      <c r="G106" s="73">
        <f>D106+O4</f>
        <v>41882.5</v>
      </c>
    </row>
    <row r="107" spans="1:7">
      <c r="A107">
        <v>13107</v>
      </c>
      <c r="B107" s="72">
        <v>69</v>
      </c>
      <c r="C107" s="72" t="s">
        <v>314</v>
      </c>
      <c r="D107" s="73">
        <v>41158</v>
      </c>
      <c r="E107" s="72" t="s">
        <v>126</v>
      </c>
      <c r="F107" s="72" t="s">
        <v>310</v>
      </c>
      <c r="G107" s="73">
        <f>D107+O3</f>
        <v>41981.5</v>
      </c>
    </row>
    <row r="108" spans="1:7">
      <c r="A108">
        <v>13107</v>
      </c>
      <c r="B108" s="72">
        <v>418</v>
      </c>
      <c r="C108" s="72" t="s">
        <v>314</v>
      </c>
      <c r="D108" s="73">
        <v>41215</v>
      </c>
      <c r="E108" s="72" t="s">
        <v>168</v>
      </c>
      <c r="F108" s="72" t="s">
        <v>310</v>
      </c>
      <c r="G108" s="73">
        <f>D108+O4</f>
        <v>41977.5</v>
      </c>
    </row>
    <row r="109" spans="1:7">
      <c r="A109">
        <v>13107</v>
      </c>
      <c r="B109" s="72">
        <v>74</v>
      </c>
      <c r="C109" s="72" t="s">
        <v>314</v>
      </c>
      <c r="D109" s="73">
        <v>41438</v>
      </c>
      <c r="F109" s="72" t="s">
        <v>310</v>
      </c>
    </row>
    <row r="110" spans="1:7">
      <c r="A110">
        <v>13107</v>
      </c>
      <c r="B110" s="72">
        <v>71</v>
      </c>
      <c r="C110" s="72" t="s">
        <v>314</v>
      </c>
      <c r="D110" s="73">
        <v>41432</v>
      </c>
      <c r="F110" s="72" t="s">
        <v>310</v>
      </c>
    </row>
    <row r="111" spans="1:7">
      <c r="A111">
        <v>13107</v>
      </c>
      <c r="B111" s="72">
        <v>76</v>
      </c>
      <c r="C111" s="72" t="s">
        <v>314</v>
      </c>
      <c r="D111" s="73">
        <v>41424</v>
      </c>
      <c r="F111" s="72" t="s">
        <v>310</v>
      </c>
    </row>
    <row r="112" spans="1:7">
      <c r="A112">
        <v>13107</v>
      </c>
      <c r="B112" s="72">
        <v>515</v>
      </c>
      <c r="C112" s="72" t="s">
        <v>314</v>
      </c>
      <c r="D112" s="73">
        <v>41440</v>
      </c>
      <c r="F112" s="72" t="s">
        <v>310</v>
      </c>
    </row>
    <row r="113" spans="1:6">
      <c r="A113">
        <v>13107</v>
      </c>
      <c r="B113" s="72">
        <v>1129</v>
      </c>
      <c r="C113" s="72" t="s">
        <v>314</v>
      </c>
      <c r="D113" s="73">
        <v>41412</v>
      </c>
      <c r="F113" s="72" t="s">
        <v>310</v>
      </c>
    </row>
    <row r="114" spans="1:6">
      <c r="A114">
        <v>13107</v>
      </c>
      <c r="B114" s="72">
        <v>11112</v>
      </c>
      <c r="C114" s="72" t="s">
        <v>314</v>
      </c>
      <c r="D114" s="73">
        <v>41423</v>
      </c>
      <c r="F114" s="72" t="s">
        <v>310</v>
      </c>
    </row>
    <row r="115" spans="1:6">
      <c r="A115">
        <v>13107</v>
      </c>
      <c r="B115" s="72">
        <v>429</v>
      </c>
      <c r="C115" s="72" t="s">
        <v>314</v>
      </c>
      <c r="D115" s="73">
        <v>41418</v>
      </c>
      <c r="F115" s="72" t="s">
        <v>310</v>
      </c>
    </row>
    <row r="116" spans="1:6">
      <c r="A116">
        <v>13107</v>
      </c>
      <c r="B116" s="72">
        <v>424</v>
      </c>
      <c r="C116" s="72" t="s">
        <v>314</v>
      </c>
      <c r="D116" s="73">
        <v>41420</v>
      </c>
      <c r="F116" s="72" t="s">
        <v>310</v>
      </c>
    </row>
    <row r="117" spans="1:6">
      <c r="A117">
        <v>13107</v>
      </c>
      <c r="B117" s="72">
        <v>1211</v>
      </c>
      <c r="C117" s="72" t="s">
        <v>314</v>
      </c>
      <c r="D117" s="73">
        <v>41414</v>
      </c>
      <c r="F117" s="72" t="s">
        <v>310</v>
      </c>
    </row>
    <row r="118" spans="1:6">
      <c r="A118">
        <v>13107</v>
      </c>
    </row>
    <row r="119" spans="1:6">
      <c r="A119">
        <v>13107</v>
      </c>
    </row>
    <row r="120" spans="1:6">
      <c r="A120">
        <v>13107</v>
      </c>
    </row>
    <row r="121" spans="1:6">
      <c r="A121">
        <v>13107</v>
      </c>
    </row>
    <row r="122" spans="1:6">
      <c r="A122">
        <v>13107</v>
      </c>
    </row>
    <row r="123" spans="1:6">
      <c r="A123">
        <v>13107</v>
      </c>
    </row>
    <row r="124" spans="1:6">
      <c r="A124">
        <v>13107</v>
      </c>
    </row>
    <row r="125" spans="1:6">
      <c r="A125">
        <v>13107</v>
      </c>
    </row>
    <row r="126" spans="1:6">
      <c r="A126">
        <v>13107</v>
      </c>
    </row>
  </sheetData>
  <autoFilter ref="A1:P126"/>
  <phoneticPr fontId="12" type="noConversion"/>
  <conditionalFormatting sqref="H1:I1048576">
    <cfRule type="expression" dxfId="4" priority="8">
      <formula>NOT(ISERROR(SEARCH("Inact",H1)))</formula>
    </cfRule>
    <cfRule type="expression" dxfId="3" priority="9">
      <formula>NOT(ISERROR(SEARCH("Sold Ind",H1)))</formula>
    </cfRule>
    <cfRule type="expression" dxfId="2" priority="10">
      <formula>NOT(ISERROR(SEARCH("Coop",H1)))</formula>
    </cfRule>
  </conditionalFormatting>
  <conditionalFormatting sqref="F1:F1048576">
    <cfRule type="expression" dxfId="1" priority="6">
      <formula>NOT(ISERROR(SEARCH("Grain",F1)))</formula>
    </cfRule>
    <cfRule type="expression" dxfId="0" priority="7">
      <formula>NOT(ISERROR(SEARCH("Grass",F1)))</formula>
    </cfRule>
  </conditionalFormatting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Cut Record</vt:lpstr>
      <vt:lpstr>Member Info</vt:lpstr>
      <vt:lpstr>Live Animal Inventory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Sarah Teale</cp:lastModifiedBy>
  <cp:lastPrinted>2013-08-06T17:22:46Z</cp:lastPrinted>
  <dcterms:created xsi:type="dcterms:W3CDTF">2013-07-02T13:52:16Z</dcterms:created>
  <dcterms:modified xsi:type="dcterms:W3CDTF">2013-12-02T17:48:54Z</dcterms:modified>
</cp:coreProperties>
</file>