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6835" windowHeight="128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66" i="1"/>
  <c r="J67" s="1"/>
  <c r="J69" s="1"/>
  <c r="I66"/>
  <c r="I67" s="1"/>
  <c r="I69" s="1"/>
  <c r="H66"/>
  <c r="H67" s="1"/>
  <c r="H69" s="1"/>
  <c r="G66"/>
  <c r="G67" s="1"/>
  <c r="G69" s="1"/>
  <c r="E66"/>
  <c r="E67" s="1"/>
  <c r="E69" s="1"/>
  <c r="D66"/>
  <c r="D67" s="1"/>
  <c r="D69" s="1"/>
  <c r="C66"/>
  <c r="C67" s="1"/>
  <c r="C69" s="1"/>
  <c r="B66"/>
  <c r="B67" s="1"/>
  <c r="B69" s="1"/>
  <c r="J61"/>
  <c r="J62" s="1"/>
  <c r="J64" s="1"/>
  <c r="I61"/>
  <c r="I62" s="1"/>
  <c r="I64" s="1"/>
  <c r="H61"/>
  <c r="H62" s="1"/>
  <c r="H64" s="1"/>
  <c r="G61"/>
  <c r="G62" s="1"/>
  <c r="G64" s="1"/>
  <c r="E61"/>
  <c r="E62" s="1"/>
  <c r="E64" s="1"/>
  <c r="D61"/>
  <c r="D62" s="1"/>
  <c r="D64" s="1"/>
  <c r="C61"/>
  <c r="C62" s="1"/>
  <c r="C64" s="1"/>
  <c r="B61"/>
  <c r="B62" s="1"/>
  <c r="B64" s="1"/>
  <c r="J56"/>
  <c r="J57" s="1"/>
  <c r="J59" s="1"/>
  <c r="I56"/>
  <c r="I57" s="1"/>
  <c r="I59" s="1"/>
  <c r="H56"/>
  <c r="H57" s="1"/>
  <c r="H59" s="1"/>
  <c r="G56"/>
  <c r="G57" s="1"/>
  <c r="G59" s="1"/>
  <c r="E56"/>
  <c r="E57" s="1"/>
  <c r="E59" s="1"/>
  <c r="D56"/>
  <c r="D57" s="1"/>
  <c r="D59" s="1"/>
  <c r="C56"/>
  <c r="C57" s="1"/>
  <c r="C59" s="1"/>
  <c r="B56"/>
  <c r="B57" s="1"/>
  <c r="B59" s="1"/>
  <c r="J52"/>
  <c r="J54" s="1"/>
  <c r="I52"/>
  <c r="I54" s="1"/>
  <c r="J51"/>
  <c r="I51"/>
  <c r="H51"/>
  <c r="H52" s="1"/>
  <c r="H54" s="1"/>
  <c r="G51"/>
  <c r="G52" s="1"/>
  <c r="G54" s="1"/>
  <c r="E51"/>
  <c r="E52" s="1"/>
  <c r="E54" s="1"/>
  <c r="D51"/>
  <c r="D52" s="1"/>
  <c r="D54" s="1"/>
  <c r="C51"/>
  <c r="C52" s="1"/>
  <c r="C54" s="1"/>
  <c r="B51"/>
  <c r="B52" s="1"/>
  <c r="B54" s="1"/>
  <c r="J45"/>
  <c r="I45"/>
  <c r="H45"/>
  <c r="G45"/>
  <c r="E45"/>
  <c r="D45"/>
  <c r="C45"/>
  <c r="B45"/>
  <c r="J44"/>
  <c r="I44"/>
  <c r="H44"/>
  <c r="G44"/>
  <c r="E44"/>
  <c r="D44"/>
  <c r="C44"/>
  <c r="B44"/>
  <c r="J43"/>
  <c r="I43"/>
  <c r="H43"/>
  <c r="G43"/>
  <c r="E43"/>
  <c r="D43"/>
  <c r="C43"/>
  <c r="B43"/>
  <c r="J42"/>
  <c r="I42"/>
  <c r="H42"/>
  <c r="G42"/>
  <c r="E42"/>
  <c r="D42"/>
  <c r="C42"/>
  <c r="B42"/>
  <c r="E32"/>
  <c r="D32"/>
  <c r="C32"/>
  <c r="B32"/>
  <c r="E31"/>
  <c r="D31"/>
  <c r="C31"/>
  <c r="B31"/>
  <c r="E30"/>
  <c r="D30"/>
  <c r="C30"/>
  <c r="B30"/>
  <c r="J27"/>
  <c r="J28" s="1"/>
  <c r="I27"/>
  <c r="I28" s="1"/>
  <c r="H27"/>
  <c r="H28" s="1"/>
  <c r="G27"/>
  <c r="G28" s="1"/>
  <c r="E27"/>
  <c r="E28" s="1"/>
  <c r="D27"/>
  <c r="D28" s="1"/>
  <c r="C27"/>
  <c r="C28" s="1"/>
  <c r="B27"/>
  <c r="B28" s="1"/>
  <c r="E25"/>
  <c r="D25"/>
  <c r="C25"/>
  <c r="B25"/>
  <c r="E24"/>
  <c r="D24"/>
  <c r="C24"/>
  <c r="B24"/>
  <c r="E23"/>
  <c r="D23"/>
  <c r="C23"/>
  <c r="B23"/>
  <c r="J20"/>
  <c r="J21" s="1"/>
  <c r="I20"/>
  <c r="I21" s="1"/>
  <c r="H20"/>
  <c r="H21" s="1"/>
  <c r="G20"/>
  <c r="G21" s="1"/>
  <c r="E20"/>
  <c r="E21" s="1"/>
  <c r="D20"/>
  <c r="D21" s="1"/>
  <c r="C20"/>
  <c r="C21" s="1"/>
  <c r="B20"/>
  <c r="B21" s="1"/>
  <c r="E18"/>
  <c r="D18"/>
  <c r="C18"/>
  <c r="B18"/>
  <c r="E17"/>
  <c r="D17"/>
  <c r="C17"/>
  <c r="B17"/>
  <c r="E16"/>
  <c r="D16"/>
  <c r="C16"/>
  <c r="B16"/>
  <c r="J13"/>
  <c r="J14" s="1"/>
  <c r="I13"/>
  <c r="I14" s="1"/>
  <c r="H13"/>
  <c r="H14" s="1"/>
  <c r="G13"/>
  <c r="G14" s="1"/>
  <c r="E13"/>
  <c r="E14" s="1"/>
  <c r="D13"/>
  <c r="D14" s="1"/>
  <c r="C13"/>
  <c r="C14" s="1"/>
  <c r="B13"/>
  <c r="B14" s="1"/>
  <c r="E11"/>
  <c r="D11"/>
  <c r="C11"/>
  <c r="B11"/>
  <c r="E10"/>
  <c r="D10"/>
  <c r="C10"/>
  <c r="B10"/>
  <c r="E9"/>
  <c r="D9"/>
  <c r="C9"/>
  <c r="B9"/>
  <c r="I7"/>
  <c r="J6"/>
  <c r="J7" s="1"/>
  <c r="I6"/>
  <c r="H6"/>
  <c r="H7" s="1"/>
  <c r="G6"/>
  <c r="G7" s="1"/>
  <c r="E6"/>
  <c r="E7" s="1"/>
  <c r="D6"/>
  <c r="D7" s="1"/>
  <c r="C6"/>
  <c r="C7" s="1"/>
  <c r="B6"/>
  <c r="B7" s="1"/>
</calcChain>
</file>

<file path=xl/comments1.xml><?xml version="1.0" encoding="utf-8"?>
<comments xmlns="http://schemas.openxmlformats.org/spreadsheetml/2006/main">
  <authors>
    <author>Richard Lamoy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Richard Lamoy:</t>
        </r>
        <r>
          <rPr>
            <sz val="9"/>
            <color indexed="81"/>
            <rFont val="Tahoma"/>
            <family val="2"/>
          </rPr>
          <t xml:space="preserve">
TWC Rep 1
</t>
        </r>
      </text>
    </comment>
    <comment ref="AD54" authorId="0">
      <text>
        <r>
          <rPr>
            <b/>
            <sz val="9"/>
            <color indexed="81"/>
            <rFont val="Tahoma"/>
            <family val="2"/>
          </rPr>
          <t>Richard Lamoy:</t>
        </r>
        <r>
          <rPr>
            <sz val="9"/>
            <color indexed="81"/>
            <rFont val="Tahoma"/>
            <family val="2"/>
          </rPr>
          <t xml:space="preserve">
TWC Rep 1
</t>
        </r>
      </text>
    </comment>
  </commentList>
</comments>
</file>

<file path=xl/sharedStrings.xml><?xml version="1.0" encoding="utf-8"?>
<sst xmlns="http://schemas.openxmlformats.org/spreadsheetml/2006/main" count="89" uniqueCount="39">
  <si>
    <t>Training System Comparison</t>
  </si>
  <si>
    <t>First Two Reps Included</t>
  </si>
  <si>
    <t>All Three Reps Included</t>
  </si>
  <si>
    <t>Weight Per Vine (pounds)</t>
  </si>
  <si>
    <t>First 8 Rows</t>
  </si>
  <si>
    <t>Yield Pounds Per Vine Average All Rows</t>
  </si>
  <si>
    <t>Petite Amie</t>
  </si>
  <si>
    <t>St Pepin</t>
  </si>
  <si>
    <t>Marquette</t>
  </si>
  <si>
    <t>Mn1200</t>
  </si>
  <si>
    <t>Topwire</t>
  </si>
  <si>
    <t>Lbs/Vine</t>
  </si>
  <si>
    <t>Tons/Acre</t>
  </si>
  <si>
    <t>TWC Rep 1</t>
  </si>
  <si>
    <t>TWC Rep 2</t>
  </si>
  <si>
    <t>TWC Rep3</t>
  </si>
  <si>
    <t>ModGDC</t>
  </si>
  <si>
    <t>Mod GDC Rep 1</t>
  </si>
  <si>
    <t>Mod GDC Rep 2</t>
  </si>
  <si>
    <t>Mod GDC Rep 3</t>
  </si>
  <si>
    <t>VSP</t>
  </si>
  <si>
    <t>VSP Rep 1</t>
  </si>
  <si>
    <t>VSP Rep 2</t>
  </si>
  <si>
    <t>VSP Rep 3</t>
  </si>
  <si>
    <t>Scott Henry</t>
  </si>
  <si>
    <t>Scott Henry Rep 1</t>
  </si>
  <si>
    <t>Scott Henry Rep 2</t>
  </si>
  <si>
    <t>Scott Henry Rep 3</t>
  </si>
  <si>
    <t>Clusters Per Vine</t>
  </si>
  <si>
    <t>All Rows</t>
  </si>
  <si>
    <t>Weight Per Cluster (pounds)</t>
  </si>
  <si>
    <t>grams/cluster</t>
  </si>
  <si>
    <t>grams/berry</t>
  </si>
  <si>
    <t>Berries/cluster</t>
  </si>
  <si>
    <t>NOTE:</t>
  </si>
  <si>
    <t>Rows 11 and 12 were are not fully developed and as such I have included calculations without the last repetition of each training system.</t>
  </si>
  <si>
    <t>Prepared by:</t>
  </si>
  <si>
    <t>Richard L Lamoy  and</t>
  </si>
  <si>
    <t>Richard Lamoy Sr.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</si>
</sst>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Two Reps Yield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Petite Amie</c:v>
          </c:tx>
          <c:cat>
            <c:strLit>
              <c:ptCount val="4"/>
              <c:pt idx="0">
                <c:v>TWC</c:v>
              </c:pt>
              <c:pt idx="1">
                <c:v>ModGDC</c:v>
              </c:pt>
              <c:pt idx="2">
                <c:v>VSP</c:v>
              </c:pt>
              <c:pt idx="3">
                <c:v>ScottHenry</c:v>
              </c:pt>
            </c:strLit>
          </c:cat>
          <c:val>
            <c:numRef>
              <c:f>([1]Comparison!$B$6,[1]Comparison!$B$13,[1]Comparison!$B$20,[1]Comparison!$B$27)</c:f>
              <c:numCache>
                <c:formatCode>0.00</c:formatCode>
                <c:ptCount val="4"/>
                <c:pt idx="0">
                  <c:v>14.922222222222222</c:v>
                </c:pt>
                <c:pt idx="1">
                  <c:v>13.972222222222221</c:v>
                </c:pt>
                <c:pt idx="2">
                  <c:v>11.966666666666669</c:v>
                </c:pt>
                <c:pt idx="3">
                  <c:v>12.849999999999998</c:v>
                </c:pt>
              </c:numCache>
            </c:numRef>
          </c:val>
        </c:ser>
        <c:ser>
          <c:idx val="1"/>
          <c:order val="1"/>
          <c:tx>
            <c:v>St. Pepin</c:v>
          </c:tx>
          <c:cat>
            <c:strLit>
              <c:ptCount val="4"/>
              <c:pt idx="0">
                <c:v>TWC</c:v>
              </c:pt>
              <c:pt idx="1">
                <c:v>ModGDC</c:v>
              </c:pt>
              <c:pt idx="2">
                <c:v>VSP</c:v>
              </c:pt>
              <c:pt idx="3">
                <c:v>ScottHenry</c:v>
              </c:pt>
            </c:strLit>
          </c:cat>
          <c:val>
            <c:numRef>
              <c:f>([1]Comparison!$C$6,[1]Comparison!$C$13,[1]Comparison!$C$20,[1]Comparison!$C$27)</c:f>
              <c:numCache>
                <c:formatCode>0.00</c:formatCode>
                <c:ptCount val="4"/>
                <c:pt idx="0">
                  <c:v>17.538888888888888</c:v>
                </c:pt>
                <c:pt idx="1">
                  <c:v>29.461111111111109</c:v>
                </c:pt>
                <c:pt idx="2">
                  <c:v>13.555555555555555</c:v>
                </c:pt>
                <c:pt idx="3">
                  <c:v>18.933333333333334</c:v>
                </c:pt>
              </c:numCache>
            </c:numRef>
          </c:val>
        </c:ser>
        <c:ser>
          <c:idx val="2"/>
          <c:order val="2"/>
          <c:tx>
            <c:v>Marquette</c:v>
          </c:tx>
          <c:cat>
            <c:strLit>
              <c:ptCount val="4"/>
              <c:pt idx="0">
                <c:v>TWC</c:v>
              </c:pt>
              <c:pt idx="1">
                <c:v>ModGDC</c:v>
              </c:pt>
              <c:pt idx="2">
                <c:v>VSP</c:v>
              </c:pt>
              <c:pt idx="3">
                <c:v>ScottHenry</c:v>
              </c:pt>
            </c:strLit>
          </c:cat>
          <c:val>
            <c:numRef>
              <c:f>([1]Comparison!$D$6,[1]Comparison!$D$13,[1]Comparison!$D$20,[1]Comparison!$D$27)</c:f>
              <c:numCache>
                <c:formatCode>0.00</c:formatCode>
                <c:ptCount val="4"/>
                <c:pt idx="0">
                  <c:v>13.055555555555557</c:v>
                </c:pt>
                <c:pt idx="1">
                  <c:v>8.844444444444445</c:v>
                </c:pt>
                <c:pt idx="2">
                  <c:v>6.6944444444444446</c:v>
                </c:pt>
                <c:pt idx="3">
                  <c:v>7.2666666666666675</c:v>
                </c:pt>
              </c:numCache>
            </c:numRef>
          </c:val>
        </c:ser>
        <c:ser>
          <c:idx val="3"/>
          <c:order val="3"/>
          <c:tx>
            <c:v>Mn1200</c:v>
          </c:tx>
          <c:cat>
            <c:strLit>
              <c:ptCount val="4"/>
              <c:pt idx="0">
                <c:v>TWC</c:v>
              </c:pt>
              <c:pt idx="1">
                <c:v>ModGDC</c:v>
              </c:pt>
              <c:pt idx="2">
                <c:v>VSP</c:v>
              </c:pt>
              <c:pt idx="3">
                <c:v>ScottHenry</c:v>
              </c:pt>
            </c:strLit>
          </c:cat>
          <c:val>
            <c:numRef>
              <c:f>([1]Comparison!$E$6,[1]Comparison!$E$13,[1]Comparison!$E$20,[1]Comparison!$E$27)</c:f>
              <c:numCache>
                <c:formatCode>0.00</c:formatCode>
                <c:ptCount val="4"/>
                <c:pt idx="0">
                  <c:v>6.2833333333333332</c:v>
                </c:pt>
                <c:pt idx="1">
                  <c:v>8.0722222222222229</c:v>
                </c:pt>
                <c:pt idx="2">
                  <c:v>2.3666666666666667</c:v>
                </c:pt>
                <c:pt idx="3">
                  <c:v>5.5611111111111118</c:v>
                </c:pt>
              </c:numCache>
            </c:numRef>
          </c:val>
        </c:ser>
        <c:axId val="142898304"/>
        <c:axId val="142899840"/>
      </c:barChart>
      <c:catAx>
        <c:axId val="142898304"/>
        <c:scaling>
          <c:orientation val="minMax"/>
        </c:scaling>
        <c:axPos val="b"/>
        <c:numFmt formatCode="General" sourceLinked="1"/>
        <c:majorTickMark val="none"/>
        <c:tickLblPos val="nextTo"/>
        <c:crossAx val="142899840"/>
        <c:crosses val="autoZero"/>
        <c:auto val="1"/>
        <c:lblAlgn val="ctr"/>
        <c:lblOffset val="100"/>
      </c:catAx>
      <c:valAx>
        <c:axId val="1428998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Pounds</a:t>
                </a:r>
                <a:r>
                  <a:rPr lang="en-US" baseline="0"/>
                  <a:t> per Vine</a:t>
                </a:r>
                <a:endParaRPr lang="en-US"/>
              </a:p>
            </c:rich>
          </c:tx>
          <c:layout/>
        </c:title>
        <c:numFmt formatCode="0.00" sourceLinked="1"/>
        <c:majorTickMark val="none"/>
        <c:tickLblPos val="nextTo"/>
        <c:crossAx val="1428983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zero"/>
  </c:chart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Scott Henry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Petite Amie</c:v>
          </c:tx>
          <c:cat>
            <c:strLit>
              <c:ptCount val="3"/>
              <c:pt idx="0">
                <c:v>Rep 1</c:v>
              </c:pt>
              <c:pt idx="1">
                <c:v>Rep 2</c:v>
              </c:pt>
              <c:pt idx="2">
                <c:v>Rep3</c:v>
              </c:pt>
            </c:strLit>
          </c:cat>
          <c:val>
            <c:numRef>
              <c:f>[1]Comparison!$B$30:$B$32</c:f>
              <c:numCache>
                <c:formatCode>0.00</c:formatCode>
                <c:ptCount val="3"/>
                <c:pt idx="0">
                  <c:v>19.188888888888886</c:v>
                </c:pt>
                <c:pt idx="1">
                  <c:v>6.5111111111111102</c:v>
                </c:pt>
                <c:pt idx="2">
                  <c:v>5.0777777777777775</c:v>
                </c:pt>
              </c:numCache>
            </c:numRef>
          </c:val>
        </c:ser>
        <c:ser>
          <c:idx val="1"/>
          <c:order val="1"/>
          <c:tx>
            <c:v>St. Pepin</c:v>
          </c:tx>
          <c:cat>
            <c:strLit>
              <c:ptCount val="3"/>
              <c:pt idx="0">
                <c:v>Rep 1</c:v>
              </c:pt>
              <c:pt idx="1">
                <c:v>Rep 2</c:v>
              </c:pt>
              <c:pt idx="2">
                <c:v>Rep3</c:v>
              </c:pt>
            </c:strLit>
          </c:cat>
          <c:val>
            <c:numRef>
              <c:f>[1]Comparison!$C$30:$C$32</c:f>
              <c:numCache>
                <c:formatCode>0.00</c:formatCode>
                <c:ptCount val="3"/>
                <c:pt idx="0">
                  <c:v>22.966666666666665</c:v>
                </c:pt>
                <c:pt idx="1">
                  <c:v>14.900000000000002</c:v>
                </c:pt>
                <c:pt idx="2">
                  <c:v>2.9333333333333331</c:v>
                </c:pt>
              </c:numCache>
            </c:numRef>
          </c:val>
        </c:ser>
        <c:ser>
          <c:idx val="2"/>
          <c:order val="2"/>
          <c:tx>
            <c:v>Marquette</c:v>
          </c:tx>
          <c:cat>
            <c:strLit>
              <c:ptCount val="3"/>
              <c:pt idx="0">
                <c:v>Rep 1</c:v>
              </c:pt>
              <c:pt idx="1">
                <c:v>Rep 2</c:v>
              </c:pt>
              <c:pt idx="2">
                <c:v>Rep3</c:v>
              </c:pt>
            </c:strLit>
          </c:cat>
          <c:val>
            <c:numRef>
              <c:f>[1]Comparison!$D$30:$D$32</c:f>
              <c:numCache>
                <c:formatCode>0.00</c:formatCode>
                <c:ptCount val="3"/>
                <c:pt idx="0">
                  <c:v>8.4444444444444446</c:v>
                </c:pt>
                <c:pt idx="1">
                  <c:v>6.0888888888888903</c:v>
                </c:pt>
                <c:pt idx="2">
                  <c:v>2.2999999999999998</c:v>
                </c:pt>
              </c:numCache>
            </c:numRef>
          </c:val>
        </c:ser>
        <c:ser>
          <c:idx val="3"/>
          <c:order val="3"/>
          <c:tx>
            <c:v>Mn 1200</c:v>
          </c:tx>
          <c:cat>
            <c:strLit>
              <c:ptCount val="3"/>
              <c:pt idx="0">
                <c:v>Rep 1</c:v>
              </c:pt>
              <c:pt idx="1">
                <c:v>Rep 2</c:v>
              </c:pt>
              <c:pt idx="2">
                <c:v>Rep3</c:v>
              </c:pt>
            </c:strLit>
          </c:cat>
          <c:val>
            <c:numRef>
              <c:f>[1]Comparison!$E$30:$E$32</c:f>
              <c:numCache>
                <c:formatCode>0.00</c:formatCode>
                <c:ptCount val="3"/>
                <c:pt idx="0">
                  <c:v>3.3888888888888888</c:v>
                </c:pt>
                <c:pt idx="1">
                  <c:v>7.7333333333333343</c:v>
                </c:pt>
                <c:pt idx="2">
                  <c:v>0.98888888888888893</c:v>
                </c:pt>
              </c:numCache>
            </c:numRef>
          </c:val>
        </c:ser>
        <c:axId val="143495552"/>
        <c:axId val="143497088"/>
      </c:barChart>
      <c:catAx>
        <c:axId val="143495552"/>
        <c:scaling>
          <c:orientation val="minMax"/>
        </c:scaling>
        <c:axPos val="b"/>
        <c:numFmt formatCode="General" sourceLinked="1"/>
        <c:majorTickMark val="none"/>
        <c:tickLblPos val="nextTo"/>
        <c:crossAx val="143497088"/>
        <c:crosses val="autoZero"/>
        <c:auto val="1"/>
        <c:lblAlgn val="ctr"/>
        <c:lblOffset val="100"/>
      </c:catAx>
      <c:valAx>
        <c:axId val="1434970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</a:t>
                </a:r>
                <a:r>
                  <a:rPr lang="en-US" baseline="0"/>
                  <a:t> Pounds</a:t>
                </a:r>
                <a:endParaRPr lang="en-US"/>
              </a:p>
            </c:rich>
          </c:tx>
          <c:layout/>
        </c:title>
        <c:numFmt formatCode="0.00" sourceLinked="1"/>
        <c:majorTickMark val="none"/>
        <c:tickLblPos val="nextTo"/>
        <c:crossAx val="1434955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TWC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Rep 1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[1]Comparison!$B$9:$E$9</c:f>
              <c:numCache>
                <c:formatCode>0.00</c:formatCode>
                <c:ptCount val="4"/>
                <c:pt idx="0">
                  <c:v>14.022222222222222</c:v>
                </c:pt>
                <c:pt idx="1">
                  <c:v>16.477777777777774</c:v>
                </c:pt>
                <c:pt idx="2">
                  <c:v>10.144444444444444</c:v>
                </c:pt>
                <c:pt idx="3">
                  <c:v>3.822222222222222</c:v>
                </c:pt>
              </c:numCache>
            </c:numRef>
          </c:val>
        </c:ser>
        <c:ser>
          <c:idx val="1"/>
          <c:order val="1"/>
          <c:tx>
            <c:v>Rep 2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[1]Comparison!$B$10:$E$10</c:f>
              <c:numCache>
                <c:formatCode>0.00</c:formatCode>
                <c:ptCount val="4"/>
                <c:pt idx="0">
                  <c:v>15.822222222222223</c:v>
                </c:pt>
                <c:pt idx="1">
                  <c:v>18.600000000000001</c:v>
                </c:pt>
                <c:pt idx="2">
                  <c:v>15.966666666666669</c:v>
                </c:pt>
                <c:pt idx="3">
                  <c:v>8.7444444444444454</c:v>
                </c:pt>
              </c:numCache>
            </c:numRef>
          </c:val>
        </c:ser>
        <c:ser>
          <c:idx val="2"/>
          <c:order val="2"/>
          <c:tx>
            <c:v>Rep 3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[1]Comparison!$B$11:$E$11</c:f>
              <c:numCache>
                <c:formatCode>0.00</c:formatCode>
                <c:ptCount val="4"/>
                <c:pt idx="0">
                  <c:v>2.6333333333333337</c:v>
                </c:pt>
                <c:pt idx="1">
                  <c:v>9.2464827439521784</c:v>
                </c:pt>
                <c:pt idx="2">
                  <c:v>10.5</c:v>
                </c:pt>
                <c:pt idx="3">
                  <c:v>8.6666666666666661</c:v>
                </c:pt>
              </c:numCache>
            </c:numRef>
          </c:val>
        </c:ser>
        <c:axId val="144388480"/>
        <c:axId val="144390016"/>
      </c:barChart>
      <c:catAx>
        <c:axId val="144388480"/>
        <c:scaling>
          <c:orientation val="minMax"/>
        </c:scaling>
        <c:axPos val="b"/>
        <c:numFmt formatCode="General" sourceLinked="1"/>
        <c:majorTickMark val="none"/>
        <c:tickLblPos val="nextTo"/>
        <c:crossAx val="144390016"/>
        <c:crosses val="autoZero"/>
        <c:auto val="1"/>
        <c:lblAlgn val="ctr"/>
        <c:lblOffset val="100"/>
      </c:catAx>
      <c:valAx>
        <c:axId val="1443900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Pounds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1443884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Mod GDC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Rep 1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[1]Comparison!$B$16:$E$16</c:f>
              <c:numCache>
                <c:formatCode>0.00</c:formatCode>
                <c:ptCount val="4"/>
                <c:pt idx="0">
                  <c:v>16.411111111111111</c:v>
                </c:pt>
                <c:pt idx="1">
                  <c:v>30.533333333333328</c:v>
                </c:pt>
                <c:pt idx="2">
                  <c:v>7.3888888888888893</c:v>
                </c:pt>
                <c:pt idx="3">
                  <c:v>4.7888888888888888</c:v>
                </c:pt>
              </c:numCache>
            </c:numRef>
          </c:val>
        </c:ser>
        <c:ser>
          <c:idx val="1"/>
          <c:order val="1"/>
          <c:tx>
            <c:v>Rep 2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[1]Comparison!$B$17:$E$17</c:f>
              <c:numCache>
                <c:formatCode>0.00</c:formatCode>
                <c:ptCount val="4"/>
                <c:pt idx="0">
                  <c:v>11.533333333333331</c:v>
                </c:pt>
                <c:pt idx="1">
                  <c:v>28.388888888888889</c:v>
                </c:pt>
                <c:pt idx="2">
                  <c:v>10.3</c:v>
                </c:pt>
                <c:pt idx="3">
                  <c:v>11.355555555555556</c:v>
                </c:pt>
              </c:numCache>
            </c:numRef>
          </c:val>
        </c:ser>
        <c:ser>
          <c:idx val="2"/>
          <c:order val="2"/>
          <c:tx>
            <c:v>Rep 3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[1]Comparison!$B$18:$E$18</c:f>
              <c:numCache>
                <c:formatCode>0.00</c:formatCode>
                <c:ptCount val="4"/>
                <c:pt idx="0">
                  <c:v>5.2888888888888879</c:v>
                </c:pt>
                <c:pt idx="1">
                  <c:v>18.144444444444442</c:v>
                </c:pt>
                <c:pt idx="2">
                  <c:v>8.3222222222222211</c:v>
                </c:pt>
                <c:pt idx="3">
                  <c:v>8.4299370708498476</c:v>
                </c:pt>
              </c:numCache>
            </c:numRef>
          </c:val>
        </c:ser>
        <c:axId val="144712448"/>
        <c:axId val="144713984"/>
      </c:barChart>
      <c:catAx>
        <c:axId val="144712448"/>
        <c:scaling>
          <c:orientation val="minMax"/>
        </c:scaling>
        <c:axPos val="b"/>
        <c:numFmt formatCode="General" sourceLinked="1"/>
        <c:majorTickMark val="none"/>
        <c:tickLblPos val="nextTo"/>
        <c:crossAx val="144713984"/>
        <c:crosses val="autoZero"/>
        <c:auto val="1"/>
        <c:lblAlgn val="ctr"/>
        <c:lblOffset val="100"/>
      </c:catAx>
      <c:valAx>
        <c:axId val="1447139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Pounds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1447124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VSP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Rep 1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[1]Comparison!$B$23:$E$23</c:f>
              <c:numCache>
                <c:formatCode>0.00</c:formatCode>
                <c:ptCount val="4"/>
                <c:pt idx="0">
                  <c:v>14.833333333333336</c:v>
                </c:pt>
                <c:pt idx="1">
                  <c:v>15.611111111111111</c:v>
                </c:pt>
                <c:pt idx="2">
                  <c:v>7.2222222222222223</c:v>
                </c:pt>
                <c:pt idx="3">
                  <c:v>1.1888888888888891</c:v>
                </c:pt>
              </c:numCache>
            </c:numRef>
          </c:val>
        </c:ser>
        <c:ser>
          <c:idx val="1"/>
          <c:order val="1"/>
          <c:tx>
            <c:v>Rep 2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[1]Comparison!$B$24:$E$24</c:f>
              <c:numCache>
                <c:formatCode>0.00</c:formatCode>
                <c:ptCount val="4"/>
                <c:pt idx="0">
                  <c:v>9.1000000000000014</c:v>
                </c:pt>
                <c:pt idx="1">
                  <c:v>11.5</c:v>
                </c:pt>
                <c:pt idx="2">
                  <c:v>6.1666666666666679</c:v>
                </c:pt>
                <c:pt idx="3">
                  <c:v>3.5444444444444443</c:v>
                </c:pt>
              </c:numCache>
            </c:numRef>
          </c:val>
        </c:ser>
        <c:ser>
          <c:idx val="2"/>
          <c:order val="2"/>
          <c:tx>
            <c:v>Rep 3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[1]Comparison!$B$25:$E$25</c:f>
              <c:numCache>
                <c:formatCode>0.00</c:formatCode>
                <c:ptCount val="4"/>
                <c:pt idx="0">
                  <c:v>5.5444444444444443</c:v>
                </c:pt>
                <c:pt idx="1">
                  <c:v>5.3555555555555552</c:v>
                </c:pt>
                <c:pt idx="2">
                  <c:v>3</c:v>
                </c:pt>
                <c:pt idx="3">
                  <c:v>1.9375</c:v>
                </c:pt>
              </c:numCache>
            </c:numRef>
          </c:val>
        </c:ser>
        <c:axId val="144753792"/>
        <c:axId val="144755328"/>
      </c:barChart>
      <c:catAx>
        <c:axId val="144753792"/>
        <c:scaling>
          <c:orientation val="minMax"/>
        </c:scaling>
        <c:axPos val="b"/>
        <c:numFmt formatCode="General" sourceLinked="1"/>
        <c:majorTickMark val="none"/>
        <c:tickLblPos val="nextTo"/>
        <c:crossAx val="144755328"/>
        <c:crosses val="autoZero"/>
        <c:auto val="1"/>
        <c:lblAlgn val="ctr"/>
        <c:lblOffset val="100"/>
      </c:catAx>
      <c:valAx>
        <c:axId val="1447553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Pounds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1447537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Scott Henry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Rep 1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[1]Comparison!$B$30:$E$30</c:f>
              <c:numCache>
                <c:formatCode>0.00</c:formatCode>
                <c:ptCount val="4"/>
                <c:pt idx="0">
                  <c:v>19.188888888888886</c:v>
                </c:pt>
                <c:pt idx="1">
                  <c:v>22.966666666666665</c:v>
                </c:pt>
                <c:pt idx="2">
                  <c:v>8.4444444444444446</c:v>
                </c:pt>
                <c:pt idx="3">
                  <c:v>3.3888888888888888</c:v>
                </c:pt>
              </c:numCache>
            </c:numRef>
          </c:val>
        </c:ser>
        <c:ser>
          <c:idx val="1"/>
          <c:order val="1"/>
          <c:tx>
            <c:v>Rep 2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[1]Comparison!$B$31:$E$31</c:f>
              <c:numCache>
                <c:formatCode>0.00</c:formatCode>
                <c:ptCount val="4"/>
                <c:pt idx="0">
                  <c:v>6.5111111111111102</c:v>
                </c:pt>
                <c:pt idx="1">
                  <c:v>14.900000000000002</c:v>
                </c:pt>
                <c:pt idx="2">
                  <c:v>6.0888888888888903</c:v>
                </c:pt>
                <c:pt idx="3">
                  <c:v>7.7333333333333343</c:v>
                </c:pt>
              </c:numCache>
            </c:numRef>
          </c:val>
        </c:ser>
        <c:ser>
          <c:idx val="2"/>
          <c:order val="2"/>
          <c:tx>
            <c:v>Rep 3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 1200</c:v>
              </c:pt>
            </c:strLit>
          </c:cat>
          <c:val>
            <c:numRef>
              <c:f>[1]Comparison!$B$32:$E$32</c:f>
              <c:numCache>
                <c:formatCode>0.00</c:formatCode>
                <c:ptCount val="4"/>
                <c:pt idx="0">
                  <c:v>5.0777777777777775</c:v>
                </c:pt>
                <c:pt idx="1">
                  <c:v>2.9333333333333331</c:v>
                </c:pt>
                <c:pt idx="2">
                  <c:v>2.2999999999999998</c:v>
                </c:pt>
                <c:pt idx="3">
                  <c:v>0.98888888888888893</c:v>
                </c:pt>
              </c:numCache>
            </c:numRef>
          </c:val>
        </c:ser>
        <c:axId val="144332288"/>
        <c:axId val="144333824"/>
      </c:barChart>
      <c:catAx>
        <c:axId val="144332288"/>
        <c:scaling>
          <c:orientation val="minMax"/>
        </c:scaling>
        <c:axPos val="b"/>
        <c:numFmt formatCode="General" sourceLinked="1"/>
        <c:majorTickMark val="none"/>
        <c:tickLblPos val="nextTo"/>
        <c:crossAx val="144333824"/>
        <c:crosses val="autoZero"/>
        <c:auto val="1"/>
        <c:lblAlgn val="ctr"/>
        <c:lblOffset val="100"/>
      </c:catAx>
      <c:valAx>
        <c:axId val="1443338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</a:t>
                </a:r>
                <a:r>
                  <a:rPr lang="en-US" baseline="0"/>
                  <a:t> Pounds</a:t>
                </a:r>
                <a:endParaRPr lang="en-US"/>
              </a:p>
            </c:rich>
          </c:tx>
          <c:layout/>
        </c:title>
        <c:numFmt formatCode="0.00" sourceLinked="1"/>
        <c:majorTickMark val="none"/>
        <c:tickLblPos val="nextTo"/>
        <c:crossAx val="1443322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Three Reps Yield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Petite Amie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SH</c:v>
              </c:pt>
            </c:strLit>
          </c:cat>
          <c:val>
            <c:numRef>
              <c:f>([1]Comparison!$G$6,[1]Comparison!$G$13,[1]Comparison!$G$20,[1]Comparison!$G$27)</c:f>
              <c:numCache>
                <c:formatCode>0.00</c:formatCode>
                <c:ptCount val="4"/>
                <c:pt idx="0">
                  <c:v>10.825925925925928</c:v>
                </c:pt>
                <c:pt idx="1">
                  <c:v>11.077777777777778</c:v>
                </c:pt>
                <c:pt idx="2">
                  <c:v>9.8259259259259277</c:v>
                </c:pt>
                <c:pt idx="3">
                  <c:v>10.259259259259258</c:v>
                </c:pt>
              </c:numCache>
            </c:numRef>
          </c:val>
        </c:ser>
        <c:ser>
          <c:idx val="1"/>
          <c:order val="1"/>
          <c:tx>
            <c:v>St Pepin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SH</c:v>
              </c:pt>
            </c:strLit>
          </c:cat>
          <c:val>
            <c:numRef>
              <c:f>([1]Comparison!$H$6,[1]Comparison!$H$13,[1]Comparison!$H$20,[1]Comparison!$H$27)</c:f>
              <c:numCache>
                <c:formatCode>0.00</c:formatCode>
                <c:ptCount val="4"/>
                <c:pt idx="0">
                  <c:v>14.774753507243318</c:v>
                </c:pt>
                <c:pt idx="1">
                  <c:v>25.688888888888886</c:v>
                </c:pt>
                <c:pt idx="2">
                  <c:v>10.822222222222223</c:v>
                </c:pt>
                <c:pt idx="3">
                  <c:v>13.6</c:v>
                </c:pt>
              </c:numCache>
            </c:numRef>
          </c:val>
        </c:ser>
        <c:ser>
          <c:idx val="2"/>
          <c:order val="2"/>
          <c:tx>
            <c:v>Marquette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SH</c:v>
              </c:pt>
            </c:strLit>
          </c:cat>
          <c:val>
            <c:numRef>
              <c:f>([1]Comparison!$I$6,[1]Comparison!$I$13,[1]Comparison!$I$20,[1]Comparison!$I$27)</c:f>
              <c:numCache>
                <c:formatCode>0.00</c:formatCode>
                <c:ptCount val="4"/>
                <c:pt idx="0">
                  <c:v>12.203703703703704</c:v>
                </c:pt>
                <c:pt idx="1">
                  <c:v>8.6703703703703709</c:v>
                </c:pt>
                <c:pt idx="2">
                  <c:v>5.4629629629629628</c:v>
                </c:pt>
                <c:pt idx="3">
                  <c:v>5.6111111111111116</c:v>
                </c:pt>
              </c:numCache>
            </c:numRef>
          </c:val>
        </c:ser>
        <c:ser>
          <c:idx val="3"/>
          <c:order val="3"/>
          <c:tx>
            <c:v>Mn 1200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SH</c:v>
              </c:pt>
            </c:strLit>
          </c:cat>
          <c:val>
            <c:numRef>
              <c:f>([1]Comparison!$J$6,[1]Comparison!$J$13,[1]Comparison!$J$20,[1]Comparison!$J$27)</c:f>
              <c:numCache>
                <c:formatCode>0.00</c:formatCode>
                <c:ptCount val="4"/>
                <c:pt idx="0">
                  <c:v>7.0777777777777784</c:v>
                </c:pt>
                <c:pt idx="1">
                  <c:v>8.1914605050980978</c:v>
                </c:pt>
                <c:pt idx="2">
                  <c:v>2.223611111111111</c:v>
                </c:pt>
                <c:pt idx="3">
                  <c:v>4.0370370370370372</c:v>
                </c:pt>
              </c:numCache>
            </c:numRef>
          </c:val>
        </c:ser>
        <c:axId val="143079680"/>
        <c:axId val="143085568"/>
      </c:barChart>
      <c:catAx>
        <c:axId val="143079680"/>
        <c:scaling>
          <c:orientation val="minMax"/>
        </c:scaling>
        <c:axPos val="b"/>
        <c:numFmt formatCode="General" sourceLinked="1"/>
        <c:majorTickMark val="none"/>
        <c:tickLblPos val="nextTo"/>
        <c:crossAx val="143085568"/>
        <c:crosses val="autoZero"/>
        <c:auto val="1"/>
        <c:lblAlgn val="ctr"/>
        <c:lblOffset val="100"/>
      </c:catAx>
      <c:valAx>
        <c:axId val="1430855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Pounds</a:t>
                </a:r>
                <a:r>
                  <a:rPr lang="en-US" baseline="0"/>
                  <a:t> per Vine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</c:title>
        <c:numFmt formatCode="0.00" sourceLinked="1"/>
        <c:majorTickMark val="none"/>
        <c:tickLblPos val="nextTo"/>
        <c:crossAx val="1430796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zero"/>
  </c:chart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Two Reps Yield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Petite Amie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SH</c:v>
              </c:pt>
            </c:strLit>
          </c:cat>
          <c:val>
            <c:numRef>
              <c:f>([1]Comparison!$B$7,[1]Comparison!$B$14,[1]Comparison!$B$21,[1]Comparison!$B$28)</c:f>
              <c:numCache>
                <c:formatCode>0.00</c:formatCode>
                <c:ptCount val="4"/>
                <c:pt idx="0">
                  <c:v>5.4167666666666667</c:v>
                </c:pt>
                <c:pt idx="1">
                  <c:v>5.0719166666666657</c:v>
                </c:pt>
                <c:pt idx="2">
                  <c:v>4.3439000000000005</c:v>
                </c:pt>
                <c:pt idx="3">
                  <c:v>4.6645499999999993</c:v>
                </c:pt>
              </c:numCache>
            </c:numRef>
          </c:val>
        </c:ser>
        <c:ser>
          <c:idx val="1"/>
          <c:order val="1"/>
          <c:tx>
            <c:v>St. Pepin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SH</c:v>
              </c:pt>
            </c:strLit>
          </c:cat>
          <c:val>
            <c:numRef>
              <c:f>([1]Comparison!$C$7,[1]Comparison!$C$14,[1]Comparison!$C$21,[1]Comparison!$C$28)</c:f>
              <c:numCache>
                <c:formatCode>0.00</c:formatCode>
                <c:ptCount val="4"/>
                <c:pt idx="0">
                  <c:v>6.3666166666666655</c:v>
                </c:pt>
                <c:pt idx="1">
                  <c:v>10.694383333333333</c:v>
                </c:pt>
                <c:pt idx="2">
                  <c:v>4.9206666666666674</c:v>
                </c:pt>
                <c:pt idx="3">
                  <c:v>6.8727999999999998</c:v>
                </c:pt>
              </c:numCache>
            </c:numRef>
          </c:val>
        </c:ser>
        <c:ser>
          <c:idx val="2"/>
          <c:order val="2"/>
          <c:tx>
            <c:v>Marquette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SH</c:v>
              </c:pt>
            </c:strLit>
          </c:cat>
          <c:val>
            <c:numRef>
              <c:f>([1]Comparison!$D$7,[1]Comparison!$D$14,[1]Comparison!$D$21,[1]Comparison!$D$28)</c:f>
              <c:numCache>
                <c:formatCode>0.00</c:formatCode>
                <c:ptCount val="4"/>
                <c:pt idx="0">
                  <c:v>4.7391666666666667</c:v>
                </c:pt>
                <c:pt idx="1">
                  <c:v>3.2105333333333337</c:v>
                </c:pt>
                <c:pt idx="2">
                  <c:v>2.4300833333333336</c:v>
                </c:pt>
                <c:pt idx="3">
                  <c:v>2.6378000000000004</c:v>
                </c:pt>
              </c:numCache>
            </c:numRef>
          </c:val>
        </c:ser>
        <c:ser>
          <c:idx val="3"/>
          <c:order val="3"/>
          <c:tx>
            <c:v>Mn 1200</c:v>
          </c:tx>
          <c:cat>
            <c:strLit>
              <c:ptCount val="4"/>
              <c:pt idx="0">
                <c:v>TWC</c:v>
              </c:pt>
              <c:pt idx="1">
                <c:v>Mod GDC</c:v>
              </c:pt>
              <c:pt idx="2">
                <c:v>VSP</c:v>
              </c:pt>
              <c:pt idx="3">
                <c:v>SH</c:v>
              </c:pt>
            </c:strLit>
          </c:cat>
          <c:val>
            <c:numRef>
              <c:f>([1]Comparison!$E$7,[1]Comparison!$E$14,[1]Comparison!$E$21,[1]Comparison!$E$28)</c:f>
              <c:numCache>
                <c:formatCode>0.00</c:formatCode>
                <c:ptCount val="4"/>
                <c:pt idx="0">
                  <c:v>2.28085</c:v>
                </c:pt>
                <c:pt idx="1">
                  <c:v>2.9302166666666669</c:v>
                </c:pt>
                <c:pt idx="2">
                  <c:v>0.85909999999999997</c:v>
                </c:pt>
                <c:pt idx="3">
                  <c:v>2.0186833333333336</c:v>
                </c:pt>
              </c:numCache>
            </c:numRef>
          </c:val>
        </c:ser>
        <c:axId val="143109504"/>
        <c:axId val="143148160"/>
      </c:barChart>
      <c:catAx>
        <c:axId val="143109504"/>
        <c:scaling>
          <c:orientation val="minMax"/>
        </c:scaling>
        <c:axPos val="b"/>
        <c:numFmt formatCode="General" sourceLinked="1"/>
        <c:majorTickMark val="none"/>
        <c:tickLblPos val="nextTo"/>
        <c:crossAx val="143148160"/>
        <c:crosses val="autoZero"/>
        <c:auto val="1"/>
        <c:lblAlgn val="ctr"/>
        <c:lblOffset val="100"/>
      </c:catAx>
      <c:valAx>
        <c:axId val="1431481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Tons Per Acre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</c:title>
        <c:numFmt formatCode="0.00" sourceLinked="1"/>
        <c:majorTickMark val="none"/>
        <c:tickLblPos val="nextTo"/>
        <c:crossAx val="1431095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zero"/>
  </c:chart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Three Reps Yield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Petite Amie</c:v>
          </c:tx>
          <c:cat>
            <c:strLit>
              <c:ptCount val="4"/>
              <c:pt idx="0">
                <c:v>TWC</c:v>
              </c:pt>
              <c:pt idx="1">
                <c:v>ModGDC</c:v>
              </c:pt>
              <c:pt idx="2">
                <c:v>VSP</c:v>
              </c:pt>
              <c:pt idx="3">
                <c:v>SH</c:v>
              </c:pt>
            </c:strLit>
          </c:cat>
          <c:val>
            <c:numRef>
              <c:f>([1]Comparison!$G$7,[1]Comparison!$G$14,[1]Comparison!$G$21,[1]Comparison!$G$28)</c:f>
              <c:numCache>
                <c:formatCode>0.00</c:formatCode>
                <c:ptCount val="4"/>
                <c:pt idx="0">
                  <c:v>3.9298111111111114</c:v>
                </c:pt>
                <c:pt idx="1">
                  <c:v>4.021233333333333</c:v>
                </c:pt>
                <c:pt idx="2">
                  <c:v>3.5668111111111114</c:v>
                </c:pt>
                <c:pt idx="3">
                  <c:v>3.7241111111111103</c:v>
                </c:pt>
              </c:numCache>
            </c:numRef>
          </c:val>
        </c:ser>
        <c:ser>
          <c:idx val="1"/>
          <c:order val="1"/>
          <c:tx>
            <c:v>St. Pepin</c:v>
          </c:tx>
          <c:cat>
            <c:strLit>
              <c:ptCount val="4"/>
              <c:pt idx="0">
                <c:v>TWC</c:v>
              </c:pt>
              <c:pt idx="1">
                <c:v>ModGDC</c:v>
              </c:pt>
              <c:pt idx="2">
                <c:v>VSP</c:v>
              </c:pt>
              <c:pt idx="3">
                <c:v>SH</c:v>
              </c:pt>
            </c:strLit>
          </c:cat>
          <c:val>
            <c:numRef>
              <c:f>([1]Comparison!$H$7,[1]Comparison!$H$14,[1]Comparison!$H$21,[1]Comparison!$H$28)</c:f>
              <c:numCache>
                <c:formatCode>0.00</c:formatCode>
                <c:ptCount val="4"/>
                <c:pt idx="0">
                  <c:v>5.3632355231293243</c:v>
                </c:pt>
                <c:pt idx="1">
                  <c:v>9.3250666666666664</c:v>
                </c:pt>
                <c:pt idx="2">
                  <c:v>3.9284666666666666</c:v>
                </c:pt>
                <c:pt idx="3">
                  <c:v>4.9367999999999999</c:v>
                </c:pt>
              </c:numCache>
            </c:numRef>
          </c:val>
        </c:ser>
        <c:ser>
          <c:idx val="2"/>
          <c:order val="2"/>
          <c:tx>
            <c:v>Marquette</c:v>
          </c:tx>
          <c:cat>
            <c:strLit>
              <c:ptCount val="4"/>
              <c:pt idx="0">
                <c:v>TWC</c:v>
              </c:pt>
              <c:pt idx="1">
                <c:v>ModGDC</c:v>
              </c:pt>
              <c:pt idx="2">
                <c:v>VSP</c:v>
              </c:pt>
              <c:pt idx="3">
                <c:v>SH</c:v>
              </c:pt>
            </c:strLit>
          </c:cat>
          <c:val>
            <c:numRef>
              <c:f>([1]Comparison!$I$7,[1]Comparison!$I$14,[1]Comparison!$I$21,[1]Comparison!$I$28)</c:f>
              <c:numCache>
                <c:formatCode>0.00</c:formatCode>
                <c:ptCount val="4"/>
                <c:pt idx="0">
                  <c:v>4.4299444444444447</c:v>
                </c:pt>
                <c:pt idx="1">
                  <c:v>3.1473444444444443</c:v>
                </c:pt>
                <c:pt idx="2">
                  <c:v>1.9830555555555553</c:v>
                </c:pt>
                <c:pt idx="3">
                  <c:v>2.0368333333333335</c:v>
                </c:pt>
              </c:numCache>
            </c:numRef>
          </c:val>
        </c:ser>
        <c:ser>
          <c:idx val="3"/>
          <c:order val="3"/>
          <c:tx>
            <c:v>Mn 1200</c:v>
          </c:tx>
          <c:cat>
            <c:strLit>
              <c:ptCount val="4"/>
              <c:pt idx="0">
                <c:v>TWC</c:v>
              </c:pt>
              <c:pt idx="1">
                <c:v>ModGDC</c:v>
              </c:pt>
              <c:pt idx="2">
                <c:v>VSP</c:v>
              </c:pt>
              <c:pt idx="3">
                <c:v>SH</c:v>
              </c:pt>
            </c:strLit>
          </c:cat>
          <c:val>
            <c:numRef>
              <c:f>([1]Comparison!$J$7,[1]Comparison!$J$14,[1]Comparison!$J$21,[1]Comparison!$J$28)</c:f>
              <c:numCache>
                <c:formatCode>0.00</c:formatCode>
                <c:ptCount val="4"/>
                <c:pt idx="0">
                  <c:v>2.5692333333333335</c:v>
                </c:pt>
                <c:pt idx="1">
                  <c:v>2.9735001633506095</c:v>
                </c:pt>
                <c:pt idx="2">
                  <c:v>0.80717083333333328</c:v>
                </c:pt>
                <c:pt idx="3">
                  <c:v>1.4654444444444445</c:v>
                </c:pt>
              </c:numCache>
            </c:numRef>
          </c:val>
        </c:ser>
        <c:axId val="143205120"/>
        <c:axId val="143206656"/>
      </c:barChart>
      <c:catAx>
        <c:axId val="143205120"/>
        <c:scaling>
          <c:orientation val="minMax"/>
        </c:scaling>
        <c:axPos val="b"/>
        <c:numFmt formatCode="General" sourceLinked="1"/>
        <c:majorTickMark val="none"/>
        <c:tickLblPos val="nextTo"/>
        <c:crossAx val="143206656"/>
        <c:crosses val="autoZero"/>
        <c:auto val="1"/>
        <c:lblAlgn val="ctr"/>
        <c:lblOffset val="100"/>
      </c:catAx>
      <c:valAx>
        <c:axId val="1432066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Tons Per Acre</a:t>
                </a:r>
              </a:p>
              <a:p>
                <a:pPr>
                  <a:defRPr/>
                </a:pPr>
                <a:endParaRPr lang="en-US"/>
              </a:p>
            </c:rich>
          </c:tx>
        </c:title>
        <c:numFmt formatCode="0.00" sourceLinked="1"/>
        <c:majorTickMark val="none"/>
        <c:tickLblPos val="nextTo"/>
        <c:crossAx val="1432051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zero"/>
  </c:chart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Three Reps Yield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Petite Amie</c:v>
          </c:tx>
          <c:marker>
            <c:symbol val="none"/>
          </c:marker>
          <c:cat>
            <c:strLit>
              <c:ptCount val="4"/>
              <c:pt idx="0">
                <c:v>TWC</c:v>
              </c:pt>
              <c:pt idx="1">
                <c:v> ModGDC</c:v>
              </c:pt>
              <c:pt idx="2">
                <c:v>VSP</c:v>
              </c:pt>
              <c:pt idx="3">
                <c:v>Scott Henry</c:v>
              </c:pt>
            </c:strLit>
          </c:cat>
          <c:val>
            <c:numRef>
              <c:f>([1]Comparison!$G$6,[1]Comparison!$G$13,[1]Comparison!$G$20,[1]Comparison!$G$27)</c:f>
              <c:numCache>
                <c:formatCode>0.00</c:formatCode>
                <c:ptCount val="4"/>
                <c:pt idx="0">
                  <c:v>10.825925925925928</c:v>
                </c:pt>
                <c:pt idx="1">
                  <c:v>11.077777777777778</c:v>
                </c:pt>
                <c:pt idx="2">
                  <c:v>9.8259259259259277</c:v>
                </c:pt>
                <c:pt idx="3">
                  <c:v>10.259259259259258</c:v>
                </c:pt>
              </c:numCache>
            </c:numRef>
          </c:val>
        </c:ser>
        <c:ser>
          <c:idx val="1"/>
          <c:order val="1"/>
          <c:tx>
            <c:v>St. Pepin</c:v>
          </c:tx>
          <c:marker>
            <c:symbol val="none"/>
          </c:marker>
          <c:cat>
            <c:strLit>
              <c:ptCount val="4"/>
              <c:pt idx="0">
                <c:v>TWC</c:v>
              </c:pt>
              <c:pt idx="1">
                <c:v> ModGDC</c:v>
              </c:pt>
              <c:pt idx="2">
                <c:v>VSP</c:v>
              </c:pt>
              <c:pt idx="3">
                <c:v>Scott Henry</c:v>
              </c:pt>
            </c:strLit>
          </c:cat>
          <c:val>
            <c:numRef>
              <c:f>([1]Comparison!$H$6,[1]Comparison!$H$13,[1]Comparison!$H$20,[1]Comparison!$H$27)</c:f>
              <c:numCache>
                <c:formatCode>0.00</c:formatCode>
                <c:ptCount val="4"/>
                <c:pt idx="0">
                  <c:v>14.774753507243318</c:v>
                </c:pt>
                <c:pt idx="1">
                  <c:v>25.688888888888886</c:v>
                </c:pt>
                <c:pt idx="2">
                  <c:v>10.822222222222223</c:v>
                </c:pt>
                <c:pt idx="3">
                  <c:v>13.6</c:v>
                </c:pt>
              </c:numCache>
            </c:numRef>
          </c:val>
        </c:ser>
        <c:ser>
          <c:idx val="2"/>
          <c:order val="2"/>
          <c:tx>
            <c:v>Marquette</c:v>
          </c:tx>
          <c:marker>
            <c:symbol val="none"/>
          </c:marker>
          <c:cat>
            <c:strLit>
              <c:ptCount val="4"/>
              <c:pt idx="0">
                <c:v>TWC</c:v>
              </c:pt>
              <c:pt idx="1">
                <c:v> ModGDC</c:v>
              </c:pt>
              <c:pt idx="2">
                <c:v>VSP</c:v>
              </c:pt>
              <c:pt idx="3">
                <c:v>Scott Henry</c:v>
              </c:pt>
            </c:strLit>
          </c:cat>
          <c:val>
            <c:numRef>
              <c:f>([1]Comparison!$I$6,[1]Comparison!$I$13,[1]Comparison!$I$20,[1]Comparison!$I$27)</c:f>
              <c:numCache>
                <c:formatCode>0.00</c:formatCode>
                <c:ptCount val="4"/>
                <c:pt idx="0">
                  <c:v>12.203703703703704</c:v>
                </c:pt>
                <c:pt idx="1">
                  <c:v>8.6703703703703709</c:v>
                </c:pt>
                <c:pt idx="2">
                  <c:v>5.4629629629629628</c:v>
                </c:pt>
                <c:pt idx="3">
                  <c:v>5.6111111111111116</c:v>
                </c:pt>
              </c:numCache>
            </c:numRef>
          </c:val>
        </c:ser>
        <c:ser>
          <c:idx val="3"/>
          <c:order val="3"/>
          <c:tx>
            <c:v>Mn 1200</c:v>
          </c:tx>
          <c:marker>
            <c:symbol val="none"/>
          </c:marker>
          <c:cat>
            <c:strLit>
              <c:ptCount val="4"/>
              <c:pt idx="0">
                <c:v>TWC</c:v>
              </c:pt>
              <c:pt idx="1">
                <c:v> ModGDC</c:v>
              </c:pt>
              <c:pt idx="2">
                <c:v>VSP</c:v>
              </c:pt>
              <c:pt idx="3">
                <c:v>Scott Henry</c:v>
              </c:pt>
            </c:strLit>
          </c:cat>
          <c:val>
            <c:numRef>
              <c:f>([1]Comparison!$J$6,[1]Comparison!$J$13,[1]Comparison!$J$20,[1]Comparison!$J$27)</c:f>
              <c:numCache>
                <c:formatCode>0.00</c:formatCode>
                <c:ptCount val="4"/>
                <c:pt idx="0">
                  <c:v>7.0777777777777784</c:v>
                </c:pt>
                <c:pt idx="1">
                  <c:v>8.1914605050980978</c:v>
                </c:pt>
                <c:pt idx="2">
                  <c:v>2.223611111111111</c:v>
                </c:pt>
                <c:pt idx="3">
                  <c:v>4.0370370370370372</c:v>
                </c:pt>
              </c:numCache>
            </c:numRef>
          </c:val>
        </c:ser>
        <c:marker val="1"/>
        <c:axId val="143230848"/>
        <c:axId val="143232384"/>
      </c:lineChart>
      <c:catAx>
        <c:axId val="143230848"/>
        <c:scaling>
          <c:orientation val="minMax"/>
        </c:scaling>
        <c:axPos val="b"/>
        <c:numFmt formatCode="General" sourceLinked="1"/>
        <c:majorTickMark val="none"/>
        <c:tickLblPos val="nextTo"/>
        <c:crossAx val="143232384"/>
        <c:crosses val="autoZero"/>
        <c:auto val="1"/>
        <c:lblAlgn val="ctr"/>
        <c:lblOffset val="100"/>
      </c:catAx>
      <c:valAx>
        <c:axId val="1432323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Pounds per Vine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</c:title>
        <c:numFmt formatCode="0.00" sourceLinked="1"/>
        <c:majorTickMark val="none"/>
        <c:tickLblPos val="nextTo"/>
        <c:crossAx val="1432308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zero"/>
  </c:chart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Yield</a:t>
            </a:r>
          </a:p>
        </c:rich>
      </c:tx>
      <c:layout>
        <c:manualLayout>
          <c:xMode val="edge"/>
          <c:yMode val="edge"/>
          <c:x val="0.41134712398238382"/>
          <c:y val="2.7777777777777853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v>TWC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Mn1200</c:v>
              </c:pt>
            </c:strLit>
          </c:cat>
          <c:val>
            <c:numRef>
              <c:f>[1]Comparison!$G$6:$J$6</c:f>
              <c:numCache>
                <c:formatCode>0.00</c:formatCode>
                <c:ptCount val="4"/>
                <c:pt idx="0">
                  <c:v>10.825925925925928</c:v>
                </c:pt>
                <c:pt idx="1">
                  <c:v>14.774753507243318</c:v>
                </c:pt>
                <c:pt idx="2">
                  <c:v>12.203703703703704</c:v>
                </c:pt>
                <c:pt idx="3">
                  <c:v>7.0777777777777784</c:v>
                </c:pt>
              </c:numCache>
            </c:numRef>
          </c:val>
        </c:ser>
        <c:ser>
          <c:idx val="1"/>
          <c:order val="1"/>
          <c:tx>
            <c:v>Mod GDC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Mn1200</c:v>
              </c:pt>
            </c:strLit>
          </c:cat>
          <c:val>
            <c:numRef>
              <c:f>[1]Comparison!$G$13:$J$13</c:f>
              <c:numCache>
                <c:formatCode>0.00</c:formatCode>
                <c:ptCount val="4"/>
                <c:pt idx="0">
                  <c:v>11.077777777777778</c:v>
                </c:pt>
                <c:pt idx="1">
                  <c:v>25.688888888888886</c:v>
                </c:pt>
                <c:pt idx="2">
                  <c:v>8.6703703703703709</c:v>
                </c:pt>
                <c:pt idx="3">
                  <c:v>8.1914605050980978</c:v>
                </c:pt>
              </c:numCache>
            </c:numRef>
          </c:val>
        </c:ser>
        <c:ser>
          <c:idx val="2"/>
          <c:order val="2"/>
          <c:tx>
            <c:v>VSP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Mn1200</c:v>
              </c:pt>
            </c:strLit>
          </c:cat>
          <c:val>
            <c:numRef>
              <c:f>[1]Comparison!$G$20:$J$20</c:f>
              <c:numCache>
                <c:formatCode>0.00</c:formatCode>
                <c:ptCount val="4"/>
                <c:pt idx="0">
                  <c:v>9.8259259259259277</c:v>
                </c:pt>
                <c:pt idx="1">
                  <c:v>10.822222222222223</c:v>
                </c:pt>
                <c:pt idx="2">
                  <c:v>5.4629629629629628</c:v>
                </c:pt>
                <c:pt idx="3">
                  <c:v>2.223611111111111</c:v>
                </c:pt>
              </c:numCache>
            </c:numRef>
          </c:val>
        </c:ser>
        <c:ser>
          <c:idx val="3"/>
          <c:order val="3"/>
          <c:tx>
            <c:v>Scott Henry</c:v>
          </c:tx>
          <c:cat>
            <c:strLit>
              <c:ptCount val="4"/>
              <c:pt idx="0">
                <c:v>Petite Amie</c:v>
              </c:pt>
              <c:pt idx="1">
                <c:v>St. Pepin</c:v>
              </c:pt>
              <c:pt idx="2">
                <c:v>Marquette</c:v>
              </c:pt>
              <c:pt idx="3">
                <c:v>Mn1200</c:v>
              </c:pt>
            </c:strLit>
          </c:cat>
          <c:val>
            <c:numRef>
              <c:f>[1]Comparison!$G$27:$J$27</c:f>
              <c:numCache>
                <c:formatCode>0.00</c:formatCode>
                <c:ptCount val="4"/>
                <c:pt idx="0">
                  <c:v>10.259259259259258</c:v>
                </c:pt>
                <c:pt idx="1">
                  <c:v>13.6</c:v>
                </c:pt>
                <c:pt idx="2">
                  <c:v>5.6111111111111116</c:v>
                </c:pt>
                <c:pt idx="3">
                  <c:v>4.0370370370370372</c:v>
                </c:pt>
              </c:numCache>
            </c:numRef>
          </c:val>
        </c:ser>
        <c:axId val="143289344"/>
        <c:axId val="143295232"/>
      </c:barChart>
      <c:catAx>
        <c:axId val="143289344"/>
        <c:scaling>
          <c:orientation val="minMax"/>
        </c:scaling>
        <c:axPos val="b"/>
        <c:numFmt formatCode="General" sourceLinked="1"/>
        <c:majorTickMark val="none"/>
        <c:tickLblPos val="nextTo"/>
        <c:crossAx val="143295232"/>
        <c:crosses val="autoZero"/>
        <c:auto val="1"/>
        <c:lblAlgn val="ctr"/>
        <c:lblOffset val="100"/>
      </c:catAx>
      <c:valAx>
        <c:axId val="1432952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Pounds Per Vine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</c:title>
        <c:numFmt formatCode="0.00" sourceLinked="1"/>
        <c:majorTickMark val="none"/>
        <c:tickLblPos val="nextTo"/>
        <c:crossAx val="1432893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TWC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Petite Amie</c:v>
          </c:tx>
          <c:cat>
            <c:strLit>
              <c:ptCount val="3"/>
              <c:pt idx="0">
                <c:v>Rep 1</c:v>
              </c:pt>
              <c:pt idx="1">
                <c:v>Rep 2</c:v>
              </c:pt>
              <c:pt idx="2">
                <c:v>Rep 3</c:v>
              </c:pt>
            </c:strLit>
          </c:cat>
          <c:val>
            <c:numRef>
              <c:f>[1]Comparison!$B$9:$B$11</c:f>
              <c:numCache>
                <c:formatCode>0.00</c:formatCode>
                <c:ptCount val="3"/>
                <c:pt idx="0">
                  <c:v>14.022222222222222</c:v>
                </c:pt>
                <c:pt idx="1">
                  <c:v>15.822222222222223</c:v>
                </c:pt>
                <c:pt idx="2">
                  <c:v>2.6333333333333337</c:v>
                </c:pt>
              </c:numCache>
            </c:numRef>
          </c:val>
        </c:ser>
        <c:ser>
          <c:idx val="1"/>
          <c:order val="1"/>
          <c:tx>
            <c:v>St. Pepin</c:v>
          </c:tx>
          <c:cat>
            <c:strLit>
              <c:ptCount val="3"/>
              <c:pt idx="0">
                <c:v>Rep 1</c:v>
              </c:pt>
              <c:pt idx="1">
                <c:v>Rep 2</c:v>
              </c:pt>
              <c:pt idx="2">
                <c:v>Rep 3</c:v>
              </c:pt>
            </c:strLit>
          </c:cat>
          <c:val>
            <c:numRef>
              <c:f>[1]Comparison!$C$9:$C$11</c:f>
              <c:numCache>
                <c:formatCode>0.00</c:formatCode>
                <c:ptCount val="3"/>
                <c:pt idx="0">
                  <c:v>16.477777777777774</c:v>
                </c:pt>
                <c:pt idx="1">
                  <c:v>18.600000000000001</c:v>
                </c:pt>
                <c:pt idx="2">
                  <c:v>9.2464827439521784</c:v>
                </c:pt>
              </c:numCache>
            </c:numRef>
          </c:val>
        </c:ser>
        <c:ser>
          <c:idx val="2"/>
          <c:order val="2"/>
          <c:tx>
            <c:v>Marquette</c:v>
          </c:tx>
          <c:cat>
            <c:strLit>
              <c:ptCount val="3"/>
              <c:pt idx="0">
                <c:v>Rep 1</c:v>
              </c:pt>
              <c:pt idx="1">
                <c:v>Rep 2</c:v>
              </c:pt>
              <c:pt idx="2">
                <c:v>Rep 3</c:v>
              </c:pt>
            </c:strLit>
          </c:cat>
          <c:val>
            <c:numRef>
              <c:f>[1]Comparison!$D$9:$D$11</c:f>
              <c:numCache>
                <c:formatCode>0.00</c:formatCode>
                <c:ptCount val="3"/>
                <c:pt idx="0">
                  <c:v>10.144444444444444</c:v>
                </c:pt>
                <c:pt idx="1">
                  <c:v>15.966666666666669</c:v>
                </c:pt>
                <c:pt idx="2">
                  <c:v>10.5</c:v>
                </c:pt>
              </c:numCache>
            </c:numRef>
          </c:val>
        </c:ser>
        <c:ser>
          <c:idx val="3"/>
          <c:order val="3"/>
          <c:tx>
            <c:v>Mn 1200</c:v>
          </c:tx>
          <c:cat>
            <c:strLit>
              <c:ptCount val="3"/>
              <c:pt idx="0">
                <c:v>Rep 1</c:v>
              </c:pt>
              <c:pt idx="1">
                <c:v>Rep 2</c:v>
              </c:pt>
              <c:pt idx="2">
                <c:v>Rep 3</c:v>
              </c:pt>
            </c:strLit>
          </c:cat>
          <c:val>
            <c:numRef>
              <c:f>[1]Comparison!$E$9:$E$11</c:f>
              <c:numCache>
                <c:formatCode>0.00</c:formatCode>
                <c:ptCount val="3"/>
                <c:pt idx="0">
                  <c:v>3.822222222222222</c:v>
                </c:pt>
                <c:pt idx="1">
                  <c:v>8.7444444444444454</c:v>
                </c:pt>
                <c:pt idx="2">
                  <c:v>8.6666666666666661</c:v>
                </c:pt>
              </c:numCache>
            </c:numRef>
          </c:val>
        </c:ser>
        <c:axId val="143344384"/>
        <c:axId val="143345920"/>
      </c:barChart>
      <c:catAx>
        <c:axId val="143344384"/>
        <c:scaling>
          <c:orientation val="minMax"/>
        </c:scaling>
        <c:axPos val="b"/>
        <c:numFmt formatCode="General" sourceLinked="1"/>
        <c:majorTickMark val="none"/>
        <c:tickLblPos val="nextTo"/>
        <c:crossAx val="143345920"/>
        <c:crosses val="autoZero"/>
        <c:auto val="1"/>
        <c:lblAlgn val="ctr"/>
        <c:lblOffset val="100"/>
      </c:catAx>
      <c:valAx>
        <c:axId val="1433459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Pounds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1433443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Mod GDC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Petite Amie</c:v>
          </c:tx>
          <c:cat>
            <c:strLit>
              <c:ptCount val="3"/>
              <c:pt idx="0">
                <c:v>Rep 1</c:v>
              </c:pt>
              <c:pt idx="1">
                <c:v> Rep 2</c:v>
              </c:pt>
              <c:pt idx="2">
                <c:v>Rep 3</c:v>
              </c:pt>
            </c:strLit>
          </c:cat>
          <c:val>
            <c:numRef>
              <c:f>[1]Comparison!$B$16:$B$18</c:f>
              <c:numCache>
                <c:formatCode>0.00</c:formatCode>
                <c:ptCount val="3"/>
                <c:pt idx="0">
                  <c:v>16.411111111111111</c:v>
                </c:pt>
                <c:pt idx="1">
                  <c:v>11.533333333333331</c:v>
                </c:pt>
                <c:pt idx="2">
                  <c:v>5.2888888888888879</c:v>
                </c:pt>
              </c:numCache>
            </c:numRef>
          </c:val>
        </c:ser>
        <c:ser>
          <c:idx val="1"/>
          <c:order val="1"/>
          <c:tx>
            <c:v>St. Pepin</c:v>
          </c:tx>
          <c:cat>
            <c:strLit>
              <c:ptCount val="3"/>
              <c:pt idx="0">
                <c:v>Rep 1</c:v>
              </c:pt>
              <c:pt idx="1">
                <c:v> Rep 2</c:v>
              </c:pt>
              <c:pt idx="2">
                <c:v>Rep 3</c:v>
              </c:pt>
            </c:strLit>
          </c:cat>
          <c:val>
            <c:numRef>
              <c:f>[1]Comparison!$C$16:$C$18</c:f>
              <c:numCache>
                <c:formatCode>0.00</c:formatCode>
                <c:ptCount val="3"/>
                <c:pt idx="0">
                  <c:v>30.533333333333328</c:v>
                </c:pt>
                <c:pt idx="1">
                  <c:v>28.388888888888889</c:v>
                </c:pt>
                <c:pt idx="2">
                  <c:v>18.144444444444442</c:v>
                </c:pt>
              </c:numCache>
            </c:numRef>
          </c:val>
        </c:ser>
        <c:ser>
          <c:idx val="2"/>
          <c:order val="2"/>
          <c:tx>
            <c:v>Marquette</c:v>
          </c:tx>
          <c:cat>
            <c:strLit>
              <c:ptCount val="3"/>
              <c:pt idx="0">
                <c:v>Rep 1</c:v>
              </c:pt>
              <c:pt idx="1">
                <c:v> Rep 2</c:v>
              </c:pt>
              <c:pt idx="2">
                <c:v>Rep 3</c:v>
              </c:pt>
            </c:strLit>
          </c:cat>
          <c:val>
            <c:numRef>
              <c:f>[1]Comparison!$D$16:$D$18</c:f>
              <c:numCache>
                <c:formatCode>0.00</c:formatCode>
                <c:ptCount val="3"/>
                <c:pt idx="0">
                  <c:v>7.3888888888888893</c:v>
                </c:pt>
                <c:pt idx="1">
                  <c:v>10.3</c:v>
                </c:pt>
                <c:pt idx="2">
                  <c:v>8.3222222222222211</c:v>
                </c:pt>
              </c:numCache>
            </c:numRef>
          </c:val>
        </c:ser>
        <c:ser>
          <c:idx val="3"/>
          <c:order val="3"/>
          <c:tx>
            <c:v>Mn 1200</c:v>
          </c:tx>
          <c:cat>
            <c:strLit>
              <c:ptCount val="3"/>
              <c:pt idx="0">
                <c:v>Rep 1</c:v>
              </c:pt>
              <c:pt idx="1">
                <c:v> Rep 2</c:v>
              </c:pt>
              <c:pt idx="2">
                <c:v>Rep 3</c:v>
              </c:pt>
            </c:strLit>
          </c:cat>
          <c:val>
            <c:numRef>
              <c:f>[1]Comparison!$E$16:$E$18</c:f>
              <c:numCache>
                <c:formatCode>0.00</c:formatCode>
                <c:ptCount val="3"/>
                <c:pt idx="0">
                  <c:v>4.7888888888888888</c:v>
                </c:pt>
                <c:pt idx="1">
                  <c:v>11.355555555555556</c:v>
                </c:pt>
                <c:pt idx="2">
                  <c:v>8.4299370708498476</c:v>
                </c:pt>
              </c:numCache>
            </c:numRef>
          </c:val>
        </c:ser>
        <c:axId val="143394688"/>
        <c:axId val="143396224"/>
      </c:barChart>
      <c:catAx>
        <c:axId val="143394688"/>
        <c:scaling>
          <c:orientation val="minMax"/>
        </c:scaling>
        <c:axPos val="b"/>
        <c:numFmt formatCode="General" sourceLinked="1"/>
        <c:majorTickMark val="none"/>
        <c:tickLblPos val="nextTo"/>
        <c:crossAx val="143396224"/>
        <c:crosses val="autoZero"/>
        <c:auto val="1"/>
        <c:lblAlgn val="ctr"/>
        <c:lblOffset val="100"/>
      </c:catAx>
      <c:valAx>
        <c:axId val="1433962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Pounds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1433946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VSP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Petite Amie</c:v>
          </c:tx>
          <c:cat>
            <c:strLit>
              <c:ptCount val="3"/>
              <c:pt idx="0">
                <c:v>Rep 1</c:v>
              </c:pt>
              <c:pt idx="1">
                <c:v>Rep 2</c:v>
              </c:pt>
              <c:pt idx="2">
                <c:v>Rep 3</c:v>
              </c:pt>
            </c:strLit>
          </c:cat>
          <c:val>
            <c:numRef>
              <c:f>[1]Comparison!$B$23:$B$25</c:f>
              <c:numCache>
                <c:formatCode>0.00</c:formatCode>
                <c:ptCount val="3"/>
                <c:pt idx="0">
                  <c:v>14.833333333333336</c:v>
                </c:pt>
                <c:pt idx="1">
                  <c:v>9.1000000000000014</c:v>
                </c:pt>
                <c:pt idx="2">
                  <c:v>5.5444444444444443</c:v>
                </c:pt>
              </c:numCache>
            </c:numRef>
          </c:val>
        </c:ser>
        <c:ser>
          <c:idx val="1"/>
          <c:order val="1"/>
          <c:tx>
            <c:v>St. Pepin</c:v>
          </c:tx>
          <c:cat>
            <c:strLit>
              <c:ptCount val="3"/>
              <c:pt idx="0">
                <c:v>Rep 1</c:v>
              </c:pt>
              <c:pt idx="1">
                <c:v>Rep 2</c:v>
              </c:pt>
              <c:pt idx="2">
                <c:v>Rep 3</c:v>
              </c:pt>
            </c:strLit>
          </c:cat>
          <c:val>
            <c:numRef>
              <c:f>[1]Comparison!$C$23:$C$25</c:f>
              <c:numCache>
                <c:formatCode>0.00</c:formatCode>
                <c:ptCount val="3"/>
                <c:pt idx="0">
                  <c:v>15.611111111111111</c:v>
                </c:pt>
                <c:pt idx="1">
                  <c:v>11.5</c:v>
                </c:pt>
                <c:pt idx="2">
                  <c:v>5.3555555555555552</c:v>
                </c:pt>
              </c:numCache>
            </c:numRef>
          </c:val>
        </c:ser>
        <c:ser>
          <c:idx val="2"/>
          <c:order val="2"/>
          <c:tx>
            <c:v>Marquette</c:v>
          </c:tx>
          <c:cat>
            <c:strLit>
              <c:ptCount val="3"/>
              <c:pt idx="0">
                <c:v>Rep 1</c:v>
              </c:pt>
              <c:pt idx="1">
                <c:v>Rep 2</c:v>
              </c:pt>
              <c:pt idx="2">
                <c:v>Rep 3</c:v>
              </c:pt>
            </c:strLit>
          </c:cat>
          <c:val>
            <c:numRef>
              <c:f>[1]Comparison!$D$23:$D$25</c:f>
              <c:numCache>
                <c:formatCode>0.00</c:formatCode>
                <c:ptCount val="3"/>
                <c:pt idx="0">
                  <c:v>7.2222222222222223</c:v>
                </c:pt>
                <c:pt idx="1">
                  <c:v>6.1666666666666679</c:v>
                </c:pt>
                <c:pt idx="2">
                  <c:v>3</c:v>
                </c:pt>
              </c:numCache>
            </c:numRef>
          </c:val>
        </c:ser>
        <c:ser>
          <c:idx val="3"/>
          <c:order val="3"/>
          <c:cat>
            <c:strLit>
              <c:ptCount val="3"/>
              <c:pt idx="0">
                <c:v>Rep 1</c:v>
              </c:pt>
              <c:pt idx="1">
                <c:v>Rep 2</c:v>
              </c:pt>
              <c:pt idx="2">
                <c:v>Rep 3</c:v>
              </c:pt>
            </c:strLit>
          </c:cat>
          <c:val>
            <c:numRef>
              <c:f>[1]Comparison!$E$23:$E$25</c:f>
              <c:numCache>
                <c:formatCode>0.00</c:formatCode>
                <c:ptCount val="3"/>
                <c:pt idx="0">
                  <c:v>1.1888888888888891</c:v>
                </c:pt>
                <c:pt idx="1">
                  <c:v>3.5444444444444443</c:v>
                </c:pt>
                <c:pt idx="2">
                  <c:v>1.9375</c:v>
                </c:pt>
              </c:numCache>
            </c:numRef>
          </c:val>
        </c:ser>
        <c:axId val="143424512"/>
        <c:axId val="143442688"/>
      </c:barChart>
      <c:catAx>
        <c:axId val="143424512"/>
        <c:scaling>
          <c:orientation val="minMax"/>
        </c:scaling>
        <c:axPos val="b"/>
        <c:numFmt formatCode="General" sourceLinked="1"/>
        <c:majorTickMark val="none"/>
        <c:tickLblPos val="nextTo"/>
        <c:crossAx val="143442688"/>
        <c:crosses val="autoZero"/>
        <c:auto val="1"/>
        <c:lblAlgn val="ctr"/>
        <c:lblOffset val="100"/>
      </c:catAx>
      <c:valAx>
        <c:axId val="1434426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Pounds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1434245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752475</xdr:colOff>
      <xdr:row>2</xdr:row>
      <xdr:rowOff>152400</xdr:rowOff>
    </xdr:from>
    <xdr:to>
      <xdr:col>19</xdr:col>
      <xdr:colOff>695325</xdr:colOff>
      <xdr:row>40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3</xdr:row>
      <xdr:rowOff>0</xdr:rowOff>
    </xdr:from>
    <xdr:to>
      <xdr:col>27</xdr:col>
      <xdr:colOff>714375</xdr:colOff>
      <xdr:row>40</xdr:row>
      <xdr:rowOff>152400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19</xdr:col>
      <xdr:colOff>714375</xdr:colOff>
      <xdr:row>72</xdr:row>
      <xdr:rowOff>152400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27</xdr:col>
      <xdr:colOff>714375</xdr:colOff>
      <xdr:row>72</xdr:row>
      <xdr:rowOff>152400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0</xdr:colOff>
      <xdr:row>3</xdr:row>
      <xdr:rowOff>0</xdr:rowOff>
    </xdr:from>
    <xdr:to>
      <xdr:col>33</xdr:col>
      <xdr:colOff>714375</xdr:colOff>
      <xdr:row>40</xdr:row>
      <xdr:rowOff>152400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209550</xdr:colOff>
      <xdr:row>80</xdr:row>
      <xdr:rowOff>152400</xdr:rowOff>
    </xdr:from>
    <xdr:to>
      <xdr:col>7</xdr:col>
      <xdr:colOff>38100</xdr:colOff>
      <xdr:row>97</xdr:row>
      <xdr:rowOff>142875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495300</xdr:colOff>
      <xdr:row>98</xdr:row>
      <xdr:rowOff>142875</xdr:rowOff>
    </xdr:from>
    <xdr:to>
      <xdr:col>7</xdr:col>
      <xdr:colOff>47625</xdr:colOff>
      <xdr:row>115</xdr:row>
      <xdr:rowOff>133350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47625</xdr:colOff>
      <xdr:row>98</xdr:row>
      <xdr:rowOff>142875</xdr:rowOff>
    </xdr:from>
    <xdr:to>
      <xdr:col>12</xdr:col>
      <xdr:colOff>762000</xdr:colOff>
      <xdr:row>115</xdr:row>
      <xdr:rowOff>133350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762000</xdr:colOff>
      <xdr:row>98</xdr:row>
      <xdr:rowOff>142875</xdr:rowOff>
    </xdr:from>
    <xdr:to>
      <xdr:col>18</xdr:col>
      <xdr:colOff>704850</xdr:colOff>
      <xdr:row>115</xdr:row>
      <xdr:rowOff>133350</xdr:rowOff>
    </xdr:to>
    <xdr:graphicFrame macro="">
      <xdr:nvGraphicFramePr>
        <xdr:cNvPr id="1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685800</xdr:colOff>
      <xdr:row>98</xdr:row>
      <xdr:rowOff>142875</xdr:rowOff>
    </xdr:from>
    <xdr:to>
      <xdr:col>24</xdr:col>
      <xdr:colOff>628650</xdr:colOff>
      <xdr:row>115</xdr:row>
      <xdr:rowOff>133350</xdr:rowOff>
    </xdr:to>
    <xdr:graphicFrame macro="">
      <xdr:nvGraphicFramePr>
        <xdr:cNvPr id="1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485775</xdr:colOff>
      <xdr:row>116</xdr:row>
      <xdr:rowOff>142875</xdr:rowOff>
    </xdr:from>
    <xdr:to>
      <xdr:col>7</xdr:col>
      <xdr:colOff>38100</xdr:colOff>
      <xdr:row>133</xdr:row>
      <xdr:rowOff>133350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47625</xdr:colOff>
      <xdr:row>116</xdr:row>
      <xdr:rowOff>142875</xdr:rowOff>
    </xdr:from>
    <xdr:to>
      <xdr:col>12</xdr:col>
      <xdr:colOff>762000</xdr:colOff>
      <xdr:row>133</xdr:row>
      <xdr:rowOff>133350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752475</xdr:colOff>
      <xdr:row>116</xdr:row>
      <xdr:rowOff>152400</xdr:rowOff>
    </xdr:from>
    <xdr:to>
      <xdr:col>18</xdr:col>
      <xdr:colOff>695325</xdr:colOff>
      <xdr:row>133</xdr:row>
      <xdr:rowOff>142875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18</xdr:col>
      <xdr:colOff>685800</xdr:colOff>
      <xdr:row>116</xdr:row>
      <xdr:rowOff>142875</xdr:rowOff>
    </xdr:from>
    <xdr:to>
      <xdr:col>24</xdr:col>
      <xdr:colOff>628650</xdr:colOff>
      <xdr:row>133</xdr:row>
      <xdr:rowOff>133350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ants\SARE2014\FinalHarvestResults2014-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ite Amie"/>
      <sheetName val="St Pepin"/>
      <sheetName val="Marquette"/>
      <sheetName val="Mn1200"/>
      <sheetName val="Topwire"/>
      <sheetName val="ModGDC"/>
      <sheetName val="VSP"/>
      <sheetName val="Scott Henry"/>
      <sheetName val="Comparison"/>
      <sheetName val="Labs"/>
      <sheetName val="Summary Harvest Labs"/>
    </sheetNames>
    <sheetDataSet>
      <sheetData sheetId="0"/>
      <sheetData sheetId="1"/>
      <sheetData sheetId="2"/>
      <sheetData sheetId="3"/>
      <sheetData sheetId="4">
        <row r="5">
          <cell r="C5">
            <v>14.022222222222222</v>
          </cell>
          <cell r="D5">
            <v>16.477777777777774</v>
          </cell>
          <cell r="E5">
            <v>10.144444444444444</v>
          </cell>
          <cell r="F5">
            <v>3.822222222222222</v>
          </cell>
        </row>
        <row r="6">
          <cell r="C6">
            <v>15.822222222222223</v>
          </cell>
          <cell r="D6">
            <v>18.600000000000001</v>
          </cell>
          <cell r="E6">
            <v>15.966666666666669</v>
          </cell>
          <cell r="F6">
            <v>8.7444444444444454</v>
          </cell>
        </row>
        <row r="7">
          <cell r="C7">
            <v>2.6333333333333337</v>
          </cell>
          <cell r="D7">
            <v>9.2464827439521784</v>
          </cell>
          <cell r="E7">
            <v>10.5</v>
          </cell>
          <cell r="F7">
            <v>8.6666666666666661</v>
          </cell>
        </row>
        <row r="9">
          <cell r="C9">
            <v>14.922222222222222</v>
          </cell>
          <cell r="D9">
            <v>17.538888888888888</v>
          </cell>
          <cell r="E9">
            <v>13.055555555555557</v>
          </cell>
          <cell r="F9">
            <v>6.2833333333333332</v>
          </cell>
        </row>
        <row r="10">
          <cell r="C10">
            <v>10.825925925925928</v>
          </cell>
          <cell r="D10">
            <v>14.774753507243318</v>
          </cell>
          <cell r="E10">
            <v>12.203703703703704</v>
          </cell>
          <cell r="F10">
            <v>7.0777777777777784</v>
          </cell>
        </row>
        <row r="18">
          <cell r="C18">
            <v>87.888888888888886</v>
          </cell>
          <cell r="D18">
            <v>80.555555555555557</v>
          </cell>
          <cell r="E18">
            <v>102.33333333333334</v>
          </cell>
          <cell r="F18">
            <v>86.5</v>
          </cell>
        </row>
        <row r="19">
          <cell r="C19">
            <v>66.777777777777771</v>
          </cell>
          <cell r="D19">
            <v>69.185185185185176</v>
          </cell>
          <cell r="E19">
            <v>91.592592592592609</v>
          </cell>
          <cell r="F19">
            <v>84.703703703703709</v>
          </cell>
        </row>
        <row r="27">
          <cell r="C27">
            <v>0.17217970228625595</v>
          </cell>
          <cell r="D27">
            <v>0.2265737832260985</v>
          </cell>
          <cell r="E27">
            <v>0.12731479246193159</v>
          </cell>
          <cell r="F27">
            <v>6.9153427799590855E-2</v>
          </cell>
        </row>
        <row r="28">
          <cell r="C28">
            <v>0.14799009717949044</v>
          </cell>
          <cell r="D28">
            <v>0.21564718736040578</v>
          </cell>
          <cell r="E28">
            <v>0.13440874305104256</v>
          </cell>
          <cell r="F28">
            <v>8.0994627300972927E-2</v>
          </cell>
        </row>
      </sheetData>
      <sheetData sheetId="5">
        <row r="5">
          <cell r="C5">
            <v>16.411111111111111</v>
          </cell>
          <cell r="D5">
            <v>30.533333333333328</v>
          </cell>
          <cell r="E5">
            <v>7.3888888888888893</v>
          </cell>
          <cell r="F5">
            <v>4.7888888888888888</v>
          </cell>
        </row>
        <row r="6">
          <cell r="C6">
            <v>11.533333333333331</v>
          </cell>
          <cell r="D6">
            <v>28.388888888888889</v>
          </cell>
          <cell r="E6">
            <v>10.3</v>
          </cell>
          <cell r="F6">
            <v>11.355555555555556</v>
          </cell>
        </row>
        <row r="7">
          <cell r="C7">
            <v>5.2888888888888879</v>
          </cell>
          <cell r="D7">
            <v>18.144444444444442</v>
          </cell>
          <cell r="E7">
            <v>8.3222222222222211</v>
          </cell>
          <cell r="F7">
            <v>8.4299370708498476</v>
          </cell>
        </row>
        <row r="9">
          <cell r="C9">
            <v>13.972222222222221</v>
          </cell>
          <cell r="D9">
            <v>29.461111111111109</v>
          </cell>
          <cell r="E9">
            <v>8.844444444444445</v>
          </cell>
          <cell r="F9">
            <v>8.0722222222222229</v>
          </cell>
        </row>
        <row r="10">
          <cell r="C10">
            <v>11.077777777777778</v>
          </cell>
          <cell r="D10">
            <v>25.688888888888886</v>
          </cell>
          <cell r="E10">
            <v>8.6703703703703709</v>
          </cell>
          <cell r="F10">
            <v>8.1914605050980978</v>
          </cell>
        </row>
        <row r="18">
          <cell r="C18">
            <v>91.222222222222229</v>
          </cell>
          <cell r="D18">
            <v>140.77777777777777</v>
          </cell>
          <cell r="E18">
            <v>143.88888888888889</v>
          </cell>
          <cell r="F18">
            <v>100.05555555555556</v>
          </cell>
        </row>
        <row r="19">
          <cell r="C19">
            <v>73.814814814814824</v>
          </cell>
          <cell r="D19">
            <v>124.25925925925925</v>
          </cell>
          <cell r="E19">
            <v>117.51851851851852</v>
          </cell>
          <cell r="F19">
            <v>93.407407407407405</v>
          </cell>
        </row>
        <row r="27">
          <cell r="C27">
            <v>0.15254813820281726</v>
          </cell>
          <cell r="D27">
            <v>0.20955916784879941</v>
          </cell>
          <cell r="E27">
            <v>8.1591231120760305E-2</v>
          </cell>
          <cell r="F27">
            <v>8.302002315417642E-2</v>
          </cell>
        </row>
        <row r="28">
          <cell r="C28">
            <v>0.14256950250486589</v>
          </cell>
          <cell r="D28">
            <v>0.20700511405334243</v>
          </cell>
          <cell r="E28">
            <v>9.6391029056332345E-2</v>
          </cell>
          <cell r="F28">
            <v>9.0398043183002527E-2</v>
          </cell>
        </row>
      </sheetData>
      <sheetData sheetId="6">
        <row r="5">
          <cell r="C5">
            <v>14.833333333333336</v>
          </cell>
          <cell r="D5">
            <v>15.611111111111111</v>
          </cell>
          <cell r="E5">
            <v>7.2222222222222223</v>
          </cell>
          <cell r="F5">
            <v>1.1888888888888891</v>
          </cell>
        </row>
        <row r="6">
          <cell r="C6">
            <v>9.1000000000000014</v>
          </cell>
          <cell r="D6">
            <v>11.5</v>
          </cell>
          <cell r="E6">
            <v>6.1666666666666679</v>
          </cell>
          <cell r="F6">
            <v>3.5444444444444443</v>
          </cell>
        </row>
        <row r="7">
          <cell r="C7">
            <v>5.5444444444444443</v>
          </cell>
          <cell r="D7">
            <v>5.3555555555555552</v>
          </cell>
          <cell r="E7">
            <v>3</v>
          </cell>
          <cell r="F7">
            <v>1.9375</v>
          </cell>
        </row>
        <row r="9">
          <cell r="C9">
            <v>11.966666666666669</v>
          </cell>
          <cell r="D9">
            <v>13.555555555555555</v>
          </cell>
          <cell r="E9">
            <v>6.6944444444444446</v>
          </cell>
          <cell r="F9">
            <v>2.3666666666666667</v>
          </cell>
        </row>
        <row r="10">
          <cell r="C10">
            <v>9.8259259259259277</v>
          </cell>
          <cell r="D10">
            <v>10.822222222222223</v>
          </cell>
          <cell r="E10">
            <v>5.4629629629629628</v>
          </cell>
          <cell r="F10">
            <v>2.223611111111111</v>
          </cell>
        </row>
        <row r="18">
          <cell r="C18">
            <v>73.833333333333329</v>
          </cell>
          <cell r="D18">
            <v>74.055555555555557</v>
          </cell>
          <cell r="E18">
            <v>61.666666666666664</v>
          </cell>
          <cell r="F18">
            <v>38.333333333333329</v>
          </cell>
        </row>
        <row r="19">
          <cell r="C19">
            <v>64.333333333333329</v>
          </cell>
          <cell r="D19">
            <v>61.592592592592588</v>
          </cell>
          <cell r="E19">
            <v>53.370370370370374</v>
          </cell>
          <cell r="F19">
            <v>34.481481481481474</v>
          </cell>
        </row>
        <row r="27">
          <cell r="C27">
            <v>0.15680980406878897</v>
          </cell>
          <cell r="D27">
            <v>0.18214119123859862</v>
          </cell>
          <cell r="E27">
            <v>0.11437879333145143</v>
          </cell>
          <cell r="F27">
            <v>5.8264225627530919E-2</v>
          </cell>
        </row>
        <row r="28">
          <cell r="C28">
            <v>0.14250598849158339</v>
          </cell>
          <cell r="D28">
            <v>0.16968579680664464</v>
          </cell>
          <cell r="E28">
            <v>0.10323059905647836</v>
          </cell>
          <cell r="F28">
            <v>5.7677856109141917E-2</v>
          </cell>
        </row>
      </sheetData>
      <sheetData sheetId="7">
        <row r="5">
          <cell r="C5">
            <v>19.188888888888886</v>
          </cell>
          <cell r="D5">
            <v>22.966666666666665</v>
          </cell>
          <cell r="E5">
            <v>8.4444444444444446</v>
          </cell>
          <cell r="F5">
            <v>3.3888888888888888</v>
          </cell>
        </row>
        <row r="6">
          <cell r="C6">
            <v>6.5111111111111102</v>
          </cell>
          <cell r="D6">
            <v>14.900000000000002</v>
          </cell>
          <cell r="E6">
            <v>6.0888888888888903</v>
          </cell>
          <cell r="F6">
            <v>7.7333333333333343</v>
          </cell>
        </row>
        <row r="7">
          <cell r="C7">
            <v>5.0777777777777775</v>
          </cell>
          <cell r="D7">
            <v>2.9333333333333331</v>
          </cell>
          <cell r="E7">
            <v>2.2999999999999998</v>
          </cell>
          <cell r="F7">
            <v>0.98888888888888893</v>
          </cell>
        </row>
        <row r="9">
          <cell r="C9">
            <v>12.849999999999998</v>
          </cell>
          <cell r="D9">
            <v>18.933333333333334</v>
          </cell>
          <cell r="E9">
            <v>7.2666666666666675</v>
          </cell>
          <cell r="F9">
            <v>5.5611111111111118</v>
          </cell>
        </row>
        <row r="10">
          <cell r="C10">
            <v>10.259259259259258</v>
          </cell>
          <cell r="D10">
            <v>13.6</v>
          </cell>
          <cell r="E10">
            <v>5.6111111111111116</v>
          </cell>
          <cell r="F10">
            <v>4.0370370370370372</v>
          </cell>
        </row>
        <row r="18">
          <cell r="C18">
            <v>79.722222222222229</v>
          </cell>
          <cell r="D18">
            <v>104</v>
          </cell>
          <cell r="E18">
            <v>63.166666666666664</v>
          </cell>
          <cell r="F18">
            <v>79.333333333333343</v>
          </cell>
        </row>
        <row r="19">
          <cell r="C19">
            <v>68.518518518518519</v>
          </cell>
          <cell r="D19">
            <v>77.370370370370367</v>
          </cell>
          <cell r="E19">
            <v>52.296296296296298</v>
          </cell>
          <cell r="F19">
            <v>62.888888888888893</v>
          </cell>
        </row>
        <row r="27">
          <cell r="C27">
            <v>0.15298165366669028</v>
          </cell>
          <cell r="D27">
            <v>0.18242044774726907</v>
          </cell>
          <cell r="E27">
            <v>0.1137821370646082</v>
          </cell>
          <cell r="F27">
            <v>6.7557446192596252E-2</v>
          </cell>
        </row>
        <row r="28">
          <cell r="C28">
            <v>0.13377611832515601</v>
          </cell>
          <cell r="D28">
            <v>0.16258334805326144</v>
          </cell>
          <cell r="E28">
            <v>0.1002598967597238</v>
          </cell>
          <cell r="F28">
            <v>5.5229916224041033E-2</v>
          </cell>
        </row>
      </sheetData>
      <sheetData sheetId="8">
        <row r="6">
          <cell r="B6">
            <v>14.922222222222222</v>
          </cell>
          <cell r="C6">
            <v>17.538888888888888</v>
          </cell>
          <cell r="D6">
            <v>13.055555555555557</v>
          </cell>
          <cell r="E6">
            <v>6.2833333333333332</v>
          </cell>
          <cell r="G6">
            <v>10.825925925925928</v>
          </cell>
          <cell r="H6">
            <v>14.774753507243318</v>
          </cell>
          <cell r="I6">
            <v>12.203703703703704</v>
          </cell>
          <cell r="J6">
            <v>7.0777777777777784</v>
          </cell>
        </row>
        <row r="7">
          <cell r="B7">
            <v>5.4167666666666667</v>
          </cell>
          <cell r="C7">
            <v>6.3666166666666655</v>
          </cell>
          <cell r="D7">
            <v>4.7391666666666667</v>
          </cell>
          <cell r="E7">
            <v>2.28085</v>
          </cell>
          <cell r="G7">
            <v>3.9298111111111114</v>
          </cell>
          <cell r="H7">
            <v>5.3632355231293243</v>
          </cell>
          <cell r="I7">
            <v>4.4299444444444447</v>
          </cell>
          <cell r="J7">
            <v>2.5692333333333335</v>
          </cell>
        </row>
        <row r="9">
          <cell r="B9">
            <v>14.022222222222222</v>
          </cell>
          <cell r="C9">
            <v>16.477777777777774</v>
          </cell>
          <cell r="D9">
            <v>10.144444444444444</v>
          </cell>
          <cell r="E9">
            <v>3.822222222222222</v>
          </cell>
        </row>
        <row r="10">
          <cell r="B10">
            <v>15.822222222222223</v>
          </cell>
          <cell r="C10">
            <v>18.600000000000001</v>
          </cell>
          <cell r="D10">
            <v>15.966666666666669</v>
          </cell>
          <cell r="E10">
            <v>8.7444444444444454</v>
          </cell>
        </row>
        <row r="11">
          <cell r="B11">
            <v>2.6333333333333337</v>
          </cell>
          <cell r="C11">
            <v>9.2464827439521784</v>
          </cell>
          <cell r="D11">
            <v>10.5</v>
          </cell>
          <cell r="E11">
            <v>8.6666666666666661</v>
          </cell>
        </row>
        <row r="13">
          <cell r="B13">
            <v>13.972222222222221</v>
          </cell>
          <cell r="C13">
            <v>29.461111111111109</v>
          </cell>
          <cell r="D13">
            <v>8.844444444444445</v>
          </cell>
          <cell r="E13">
            <v>8.0722222222222229</v>
          </cell>
          <cell r="G13">
            <v>11.077777777777778</v>
          </cell>
          <cell r="H13">
            <v>25.688888888888886</v>
          </cell>
          <cell r="I13">
            <v>8.6703703703703709</v>
          </cell>
          <cell r="J13">
            <v>8.1914605050980978</v>
          </cell>
        </row>
        <row r="14">
          <cell r="B14">
            <v>5.0719166666666657</v>
          </cell>
          <cell r="C14">
            <v>10.694383333333333</v>
          </cell>
          <cell r="D14">
            <v>3.2105333333333337</v>
          </cell>
          <cell r="E14">
            <v>2.9302166666666669</v>
          </cell>
          <cell r="G14">
            <v>4.021233333333333</v>
          </cell>
          <cell r="H14">
            <v>9.3250666666666664</v>
          </cell>
          <cell r="I14">
            <v>3.1473444444444443</v>
          </cell>
          <cell r="J14">
            <v>2.9735001633506095</v>
          </cell>
        </row>
        <row r="16">
          <cell r="B16">
            <v>16.411111111111111</v>
          </cell>
          <cell r="C16">
            <v>30.533333333333328</v>
          </cell>
          <cell r="D16">
            <v>7.3888888888888893</v>
          </cell>
          <cell r="E16">
            <v>4.7888888888888888</v>
          </cell>
        </row>
        <row r="17">
          <cell r="B17">
            <v>11.533333333333331</v>
          </cell>
          <cell r="C17">
            <v>28.388888888888889</v>
          </cell>
          <cell r="D17">
            <v>10.3</v>
          </cell>
          <cell r="E17">
            <v>11.355555555555556</v>
          </cell>
        </row>
        <row r="18">
          <cell r="B18">
            <v>5.2888888888888879</v>
          </cell>
          <cell r="C18">
            <v>18.144444444444442</v>
          </cell>
          <cell r="D18">
            <v>8.3222222222222211</v>
          </cell>
          <cell r="E18">
            <v>8.4299370708498476</v>
          </cell>
        </row>
        <row r="20">
          <cell r="B20">
            <v>11.966666666666669</v>
          </cell>
          <cell r="C20">
            <v>13.555555555555555</v>
          </cell>
          <cell r="D20">
            <v>6.6944444444444446</v>
          </cell>
          <cell r="E20">
            <v>2.3666666666666667</v>
          </cell>
          <cell r="G20">
            <v>9.8259259259259277</v>
          </cell>
          <cell r="H20">
            <v>10.822222222222223</v>
          </cell>
          <cell r="I20">
            <v>5.4629629629629628</v>
          </cell>
          <cell r="J20">
            <v>2.223611111111111</v>
          </cell>
        </row>
        <row r="21">
          <cell r="B21">
            <v>4.3439000000000005</v>
          </cell>
          <cell r="C21">
            <v>4.9206666666666674</v>
          </cell>
          <cell r="D21">
            <v>2.4300833333333336</v>
          </cell>
          <cell r="E21">
            <v>0.85909999999999997</v>
          </cell>
          <cell r="G21">
            <v>3.5668111111111114</v>
          </cell>
          <cell r="H21">
            <v>3.9284666666666666</v>
          </cell>
          <cell r="I21">
            <v>1.9830555555555553</v>
          </cell>
          <cell r="J21">
            <v>0.80717083333333328</v>
          </cell>
        </row>
        <row r="23">
          <cell r="B23">
            <v>14.833333333333336</v>
          </cell>
          <cell r="C23">
            <v>15.611111111111111</v>
          </cell>
          <cell r="D23">
            <v>7.2222222222222223</v>
          </cell>
          <cell r="E23">
            <v>1.1888888888888891</v>
          </cell>
        </row>
        <row r="24">
          <cell r="B24">
            <v>9.1000000000000014</v>
          </cell>
          <cell r="C24">
            <v>11.5</v>
          </cell>
          <cell r="D24">
            <v>6.1666666666666679</v>
          </cell>
          <cell r="E24">
            <v>3.5444444444444443</v>
          </cell>
        </row>
        <row r="25">
          <cell r="B25">
            <v>5.5444444444444443</v>
          </cell>
          <cell r="C25">
            <v>5.3555555555555552</v>
          </cell>
          <cell r="D25">
            <v>3</v>
          </cell>
          <cell r="E25">
            <v>1.9375</v>
          </cell>
        </row>
        <row r="27">
          <cell r="B27">
            <v>12.849999999999998</v>
          </cell>
          <cell r="C27">
            <v>18.933333333333334</v>
          </cell>
          <cell r="D27">
            <v>7.2666666666666675</v>
          </cell>
          <cell r="E27">
            <v>5.5611111111111118</v>
          </cell>
          <cell r="G27">
            <v>10.259259259259258</v>
          </cell>
          <cell r="H27">
            <v>13.6</v>
          </cell>
          <cell r="I27">
            <v>5.6111111111111116</v>
          </cell>
          <cell r="J27">
            <v>4.0370370370370372</v>
          </cell>
        </row>
        <row r="28">
          <cell r="B28">
            <v>4.6645499999999993</v>
          </cell>
          <cell r="C28">
            <v>6.8727999999999998</v>
          </cell>
          <cell r="D28">
            <v>2.6378000000000004</v>
          </cell>
          <cell r="E28">
            <v>2.0186833333333336</v>
          </cell>
          <cell r="G28">
            <v>3.7241111111111103</v>
          </cell>
          <cell r="H28">
            <v>4.9367999999999999</v>
          </cell>
          <cell r="I28">
            <v>2.0368333333333335</v>
          </cell>
          <cell r="J28">
            <v>1.4654444444444445</v>
          </cell>
        </row>
        <row r="30">
          <cell r="B30">
            <v>19.188888888888886</v>
          </cell>
          <cell r="C30">
            <v>22.966666666666665</v>
          </cell>
          <cell r="D30">
            <v>8.4444444444444446</v>
          </cell>
          <cell r="E30">
            <v>3.3888888888888888</v>
          </cell>
        </row>
        <row r="31">
          <cell r="B31">
            <v>6.5111111111111102</v>
          </cell>
          <cell r="C31">
            <v>14.900000000000002</v>
          </cell>
          <cell r="D31">
            <v>6.0888888888888903</v>
          </cell>
          <cell r="E31">
            <v>7.7333333333333343</v>
          </cell>
        </row>
        <row r="32">
          <cell r="B32">
            <v>5.0777777777777775</v>
          </cell>
          <cell r="C32">
            <v>2.9333333333333331</v>
          </cell>
          <cell r="D32">
            <v>2.2999999999999998</v>
          </cell>
          <cell r="E32">
            <v>0.98888888888888893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7"/>
  <sheetViews>
    <sheetView tabSelected="1" topLeftCell="A19" workbookViewId="0">
      <selection sqref="A1:XFD1048576"/>
    </sheetView>
  </sheetViews>
  <sheetFormatPr defaultColWidth="11.5703125" defaultRowHeight="15"/>
  <cols>
    <col min="1" max="1" width="17.42578125" bestFit="1" customWidth="1"/>
  </cols>
  <sheetData>
    <row r="1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4">
      <c r="Q2" t="s">
        <v>1</v>
      </c>
      <c r="X2" t="s">
        <v>2</v>
      </c>
    </row>
    <row r="3" spans="1:24">
      <c r="B3" s="1" t="s">
        <v>3</v>
      </c>
      <c r="C3" s="1"/>
      <c r="D3" s="1"/>
      <c r="E3" s="1"/>
      <c r="F3" s="1"/>
      <c r="G3" s="1"/>
      <c r="H3" s="1"/>
      <c r="I3" s="1"/>
      <c r="J3" s="1"/>
    </row>
    <row r="4" spans="1:24">
      <c r="B4" s="1" t="s">
        <v>4</v>
      </c>
      <c r="C4" s="1"/>
      <c r="D4" s="1"/>
      <c r="E4" s="1"/>
      <c r="F4" s="2"/>
      <c r="G4" s="1" t="s">
        <v>5</v>
      </c>
      <c r="H4" s="1"/>
      <c r="I4" s="1"/>
      <c r="J4" s="1"/>
    </row>
    <row r="5" spans="1:24">
      <c r="B5" s="3" t="s">
        <v>6</v>
      </c>
      <c r="C5" s="3" t="s">
        <v>7</v>
      </c>
      <c r="D5" s="3" t="s">
        <v>8</v>
      </c>
      <c r="E5" s="3" t="s">
        <v>9</v>
      </c>
      <c r="F5" s="3"/>
      <c r="G5" s="3" t="s">
        <v>6</v>
      </c>
      <c r="H5" s="3" t="s">
        <v>7</v>
      </c>
      <c r="I5" s="3" t="s">
        <v>8</v>
      </c>
      <c r="J5" s="3" t="s">
        <v>9</v>
      </c>
      <c r="M5" s="3"/>
      <c r="N5" s="3"/>
      <c r="O5" s="3"/>
      <c r="P5" s="3"/>
      <c r="Q5" s="3"/>
      <c r="R5" s="3"/>
      <c r="S5" s="3"/>
      <c r="T5" s="3"/>
    </row>
    <row r="6" spans="1:24">
      <c r="A6" s="3" t="s">
        <v>10</v>
      </c>
      <c r="B6" s="4">
        <f>[1]Topwire!C9</f>
        <v>14.922222222222222</v>
      </c>
      <c r="C6" s="4">
        <f>[1]Topwire!D9</f>
        <v>17.538888888888888</v>
      </c>
      <c r="D6" s="4">
        <f>[1]Topwire!E9</f>
        <v>13.055555555555557</v>
      </c>
      <c r="E6" s="4">
        <f>[1]Topwire!F9</f>
        <v>6.2833333333333332</v>
      </c>
      <c r="F6" s="4" t="s">
        <v>11</v>
      </c>
      <c r="G6" s="4">
        <f>[1]Topwire!C10</f>
        <v>10.825925925925928</v>
      </c>
      <c r="H6" s="4">
        <f>[1]Topwire!D10</f>
        <v>14.774753507243318</v>
      </c>
      <c r="I6" s="4">
        <f>[1]Topwire!E10</f>
        <v>12.203703703703704</v>
      </c>
      <c r="J6" s="4">
        <f>[1]Topwire!F10</f>
        <v>7.0777777777777784</v>
      </c>
      <c r="L6" s="3"/>
      <c r="M6" s="4"/>
      <c r="N6" s="4"/>
      <c r="O6" s="4"/>
      <c r="P6" s="4"/>
      <c r="Q6" s="4"/>
      <c r="R6" s="4"/>
      <c r="S6" s="4"/>
      <c r="T6" s="4"/>
    </row>
    <row r="7" spans="1:24">
      <c r="A7" s="3" t="s">
        <v>12</v>
      </c>
      <c r="B7" s="5">
        <f t="shared" ref="B7:J7" si="0">PRODUCT(B6,726)/2000</f>
        <v>5.4167666666666667</v>
      </c>
      <c r="C7" s="5">
        <f t="shared" si="0"/>
        <v>6.3666166666666655</v>
      </c>
      <c r="D7" s="5">
        <f t="shared" si="0"/>
        <v>4.7391666666666667</v>
      </c>
      <c r="E7" s="5">
        <f t="shared" si="0"/>
        <v>2.28085</v>
      </c>
      <c r="F7" s="5" t="s">
        <v>12</v>
      </c>
      <c r="G7" s="5">
        <f t="shared" si="0"/>
        <v>3.9298111111111114</v>
      </c>
      <c r="H7" s="5">
        <f t="shared" si="0"/>
        <v>5.3632355231293243</v>
      </c>
      <c r="I7" s="5">
        <f t="shared" si="0"/>
        <v>4.4299444444444447</v>
      </c>
      <c r="J7" s="5">
        <f t="shared" si="0"/>
        <v>2.5692333333333335</v>
      </c>
      <c r="L7" s="3"/>
      <c r="M7" s="4"/>
      <c r="N7" s="4"/>
      <c r="O7" s="4"/>
      <c r="P7" s="4"/>
      <c r="Q7" s="4"/>
      <c r="R7" s="4"/>
      <c r="S7" s="4"/>
      <c r="T7" s="4"/>
    </row>
    <row r="8" spans="1:24">
      <c r="A8" s="3"/>
      <c r="B8" s="5"/>
      <c r="C8" s="5"/>
      <c r="D8" s="5"/>
      <c r="E8" s="5"/>
      <c r="F8" s="5"/>
      <c r="G8" s="5"/>
      <c r="H8" s="5"/>
      <c r="I8" s="5"/>
      <c r="J8" s="5"/>
      <c r="L8" s="3"/>
      <c r="M8" s="4"/>
      <c r="N8" s="4"/>
      <c r="O8" s="4"/>
      <c r="P8" s="4"/>
      <c r="Q8" s="4"/>
      <c r="R8" s="4"/>
      <c r="S8" s="4"/>
      <c r="T8" s="4"/>
    </row>
    <row r="9" spans="1:24">
      <c r="A9" s="3" t="s">
        <v>13</v>
      </c>
      <c r="B9" s="4">
        <f>[1]Topwire!C5</f>
        <v>14.022222222222222</v>
      </c>
      <c r="C9" s="4">
        <f>[1]Topwire!D5</f>
        <v>16.477777777777774</v>
      </c>
      <c r="D9" s="4">
        <f>[1]Topwire!E5</f>
        <v>10.144444444444444</v>
      </c>
      <c r="E9" s="4">
        <f>[1]Topwire!F5</f>
        <v>3.822222222222222</v>
      </c>
      <c r="F9" s="4"/>
      <c r="G9" s="5"/>
      <c r="H9" s="5"/>
      <c r="I9" s="5"/>
      <c r="J9" s="5"/>
      <c r="L9" s="3"/>
      <c r="M9" s="4"/>
      <c r="N9" s="4"/>
      <c r="O9" s="4"/>
      <c r="P9" s="4"/>
      <c r="Q9" s="4"/>
      <c r="R9" s="4"/>
      <c r="S9" s="4"/>
      <c r="T9" s="4"/>
    </row>
    <row r="10" spans="1:24">
      <c r="A10" s="3" t="s">
        <v>14</v>
      </c>
      <c r="B10" s="4">
        <f>[1]Topwire!C6</f>
        <v>15.822222222222223</v>
      </c>
      <c r="C10" s="4">
        <f>[1]Topwire!D6</f>
        <v>18.600000000000001</v>
      </c>
      <c r="D10" s="4">
        <f>[1]Topwire!E6</f>
        <v>15.966666666666669</v>
      </c>
      <c r="E10" s="4">
        <f>[1]Topwire!F6</f>
        <v>8.7444444444444454</v>
      </c>
      <c r="F10" s="4"/>
      <c r="G10" s="5"/>
      <c r="H10" s="5"/>
      <c r="I10" s="5"/>
      <c r="J10" s="5"/>
      <c r="L10" s="3"/>
      <c r="M10" s="4"/>
      <c r="N10" s="4"/>
      <c r="O10" s="4"/>
      <c r="P10" s="4"/>
      <c r="Q10" s="4"/>
      <c r="R10" s="4"/>
      <c r="S10" s="4"/>
      <c r="T10" s="4"/>
    </row>
    <row r="11" spans="1:24">
      <c r="A11" s="3" t="s">
        <v>15</v>
      </c>
      <c r="B11" s="4">
        <f>[1]Topwire!C7</f>
        <v>2.6333333333333337</v>
      </c>
      <c r="C11" s="4">
        <f>[1]Topwire!D7</f>
        <v>9.2464827439521784</v>
      </c>
      <c r="D11" s="4">
        <f>[1]Topwire!E7</f>
        <v>10.5</v>
      </c>
      <c r="E11" s="4">
        <f>[1]Topwire!F7</f>
        <v>8.6666666666666661</v>
      </c>
      <c r="F11" s="4"/>
      <c r="G11" s="5"/>
      <c r="H11" s="5"/>
      <c r="I11" s="5"/>
      <c r="J11" s="5"/>
      <c r="L11" s="3"/>
      <c r="M11" s="4"/>
      <c r="N11" s="4"/>
      <c r="O11" s="4"/>
      <c r="P11" s="4"/>
      <c r="Q11" s="4"/>
      <c r="R11" s="4"/>
      <c r="S11" s="4"/>
      <c r="T11" s="4"/>
    </row>
    <row r="12" spans="1:24">
      <c r="A12" s="3"/>
      <c r="B12" s="5"/>
      <c r="C12" s="5"/>
      <c r="D12" s="5"/>
      <c r="E12" s="5"/>
      <c r="F12" s="5"/>
      <c r="G12" s="5"/>
      <c r="H12" s="5"/>
      <c r="I12" s="5"/>
      <c r="J12" s="5"/>
      <c r="L12" s="3"/>
      <c r="M12" s="4"/>
      <c r="N12" s="4"/>
      <c r="O12" s="4"/>
      <c r="P12" s="4"/>
      <c r="Q12" s="4"/>
      <c r="R12" s="4"/>
      <c r="S12" s="4"/>
      <c r="T12" s="4"/>
    </row>
    <row r="13" spans="1:24">
      <c r="A13" s="3" t="s">
        <v>16</v>
      </c>
      <c r="B13" s="4">
        <f>[1]ModGDC!C9</f>
        <v>13.972222222222221</v>
      </c>
      <c r="C13" s="4">
        <f>[1]ModGDC!D9</f>
        <v>29.461111111111109</v>
      </c>
      <c r="D13" s="4">
        <f>[1]ModGDC!E9</f>
        <v>8.844444444444445</v>
      </c>
      <c r="E13" s="4">
        <f>[1]ModGDC!F9</f>
        <v>8.0722222222222229</v>
      </c>
      <c r="F13" s="4" t="s">
        <v>11</v>
      </c>
      <c r="G13" s="4">
        <f>[1]ModGDC!C10</f>
        <v>11.077777777777778</v>
      </c>
      <c r="H13" s="4">
        <f>[1]ModGDC!D10</f>
        <v>25.688888888888886</v>
      </c>
      <c r="I13" s="4">
        <f>[1]ModGDC!E10</f>
        <v>8.6703703703703709</v>
      </c>
      <c r="J13" s="4">
        <f>[1]ModGDC!F10</f>
        <v>8.1914605050980978</v>
      </c>
      <c r="L13" s="3"/>
      <c r="M13" s="4"/>
      <c r="N13" s="4"/>
      <c r="O13" s="4"/>
      <c r="P13" s="4"/>
      <c r="Q13" s="4"/>
      <c r="R13" s="4"/>
      <c r="S13" s="4"/>
      <c r="T13" s="4"/>
    </row>
    <row r="14" spans="1:24">
      <c r="A14" s="3" t="s">
        <v>12</v>
      </c>
      <c r="B14" s="5">
        <f t="shared" ref="B14:J14" si="1">PRODUCT(B13,726)/2000</f>
        <v>5.0719166666666657</v>
      </c>
      <c r="C14" s="5">
        <f t="shared" si="1"/>
        <v>10.694383333333333</v>
      </c>
      <c r="D14" s="5">
        <f t="shared" si="1"/>
        <v>3.2105333333333337</v>
      </c>
      <c r="E14" s="5">
        <f t="shared" si="1"/>
        <v>2.9302166666666669</v>
      </c>
      <c r="F14" s="5" t="s">
        <v>12</v>
      </c>
      <c r="G14" s="5">
        <f t="shared" si="1"/>
        <v>4.021233333333333</v>
      </c>
      <c r="H14" s="5">
        <f t="shared" si="1"/>
        <v>9.3250666666666664</v>
      </c>
      <c r="I14" s="5">
        <f t="shared" si="1"/>
        <v>3.1473444444444443</v>
      </c>
      <c r="J14" s="5">
        <f t="shared" si="1"/>
        <v>2.9735001633506095</v>
      </c>
      <c r="L14" s="3"/>
      <c r="M14" s="4"/>
      <c r="N14" s="4"/>
      <c r="O14" s="4"/>
      <c r="P14" s="4"/>
      <c r="Q14" s="4"/>
      <c r="R14" s="4"/>
      <c r="S14" s="4"/>
      <c r="T14" s="4"/>
    </row>
    <row r="15" spans="1:24">
      <c r="A15" s="3"/>
      <c r="B15" s="5"/>
      <c r="C15" s="5"/>
      <c r="D15" s="5"/>
      <c r="E15" s="5"/>
      <c r="F15" s="5"/>
      <c r="G15" s="5"/>
      <c r="H15" s="5"/>
      <c r="I15" s="5"/>
      <c r="J15" s="5"/>
      <c r="L15" s="3"/>
      <c r="M15" s="4"/>
      <c r="N15" s="4"/>
      <c r="O15" s="4"/>
      <c r="P15" s="4"/>
      <c r="Q15" s="4"/>
      <c r="R15" s="4"/>
      <c r="S15" s="4"/>
      <c r="T15" s="4"/>
    </row>
    <row r="16" spans="1:24">
      <c r="A16" s="3" t="s">
        <v>17</v>
      </c>
      <c r="B16" s="4">
        <f>[1]ModGDC!C5</f>
        <v>16.411111111111111</v>
      </c>
      <c r="C16" s="4">
        <f>[1]ModGDC!D5</f>
        <v>30.533333333333328</v>
      </c>
      <c r="D16" s="4">
        <f>[1]ModGDC!E5</f>
        <v>7.3888888888888893</v>
      </c>
      <c r="E16" s="4">
        <f>[1]ModGDC!F5</f>
        <v>4.7888888888888888</v>
      </c>
      <c r="F16" s="4"/>
      <c r="G16" s="5"/>
      <c r="H16" s="5"/>
      <c r="I16" s="5"/>
      <c r="J16" s="5"/>
      <c r="L16" s="3"/>
      <c r="M16" s="4"/>
      <c r="N16" s="4"/>
      <c r="O16" s="4"/>
      <c r="P16" s="4"/>
      <c r="Q16" s="4"/>
      <c r="R16" s="4"/>
      <c r="S16" s="4"/>
      <c r="T16" s="4"/>
    </row>
    <row r="17" spans="1:20">
      <c r="A17" s="3" t="s">
        <v>18</v>
      </c>
      <c r="B17" s="4">
        <f>[1]ModGDC!C6</f>
        <v>11.533333333333331</v>
      </c>
      <c r="C17" s="4">
        <f>[1]ModGDC!D6</f>
        <v>28.388888888888889</v>
      </c>
      <c r="D17" s="4">
        <f>[1]ModGDC!E6</f>
        <v>10.3</v>
      </c>
      <c r="E17" s="4">
        <f>[1]ModGDC!F6</f>
        <v>11.355555555555556</v>
      </c>
      <c r="F17" s="4"/>
      <c r="G17" s="5"/>
      <c r="H17" s="5"/>
      <c r="I17" s="5"/>
      <c r="J17" s="5"/>
      <c r="L17" s="3"/>
      <c r="M17" s="4"/>
      <c r="N17" s="4"/>
      <c r="O17" s="4"/>
      <c r="P17" s="4"/>
      <c r="Q17" s="4"/>
      <c r="R17" s="4"/>
      <c r="S17" s="4"/>
      <c r="T17" s="4"/>
    </row>
    <row r="18" spans="1:20">
      <c r="A18" s="3" t="s">
        <v>19</v>
      </c>
      <c r="B18" s="4">
        <f>[1]ModGDC!C7</f>
        <v>5.2888888888888879</v>
      </c>
      <c r="C18" s="4">
        <f>[1]ModGDC!D7</f>
        <v>18.144444444444442</v>
      </c>
      <c r="D18" s="4">
        <f>[1]ModGDC!E7</f>
        <v>8.3222222222222211</v>
      </c>
      <c r="E18" s="4">
        <f>[1]ModGDC!F7</f>
        <v>8.4299370708498476</v>
      </c>
      <c r="F18" s="4"/>
      <c r="G18" s="5"/>
      <c r="H18" s="5"/>
      <c r="I18" s="5"/>
      <c r="J18" s="5"/>
      <c r="L18" s="3"/>
      <c r="M18" s="4"/>
      <c r="N18" s="4"/>
      <c r="O18" s="4"/>
      <c r="P18" s="4"/>
      <c r="Q18" s="4"/>
      <c r="R18" s="4"/>
      <c r="S18" s="4"/>
      <c r="T18" s="4"/>
    </row>
    <row r="19" spans="1:20">
      <c r="A19" s="3"/>
      <c r="B19" s="5"/>
      <c r="C19" s="5"/>
      <c r="D19" s="5"/>
      <c r="E19" s="5"/>
      <c r="F19" s="5"/>
      <c r="G19" s="5"/>
      <c r="H19" s="5"/>
      <c r="I19" s="5"/>
      <c r="J19" s="5"/>
      <c r="L19" s="3"/>
      <c r="M19" s="4"/>
      <c r="N19" s="4"/>
      <c r="O19" s="4"/>
      <c r="P19" s="4"/>
      <c r="Q19" s="4"/>
      <c r="R19" s="4"/>
      <c r="S19" s="4"/>
      <c r="T19" s="4"/>
    </row>
    <row r="20" spans="1:20">
      <c r="A20" s="3" t="s">
        <v>20</v>
      </c>
      <c r="B20" s="4">
        <f>[1]VSP!C9</f>
        <v>11.966666666666669</v>
      </c>
      <c r="C20" s="4">
        <f>[1]VSP!D9</f>
        <v>13.555555555555555</v>
      </c>
      <c r="D20" s="4">
        <f>[1]VSP!E9</f>
        <v>6.6944444444444446</v>
      </c>
      <c r="E20" s="4">
        <f>[1]VSP!F9</f>
        <v>2.3666666666666667</v>
      </c>
      <c r="F20" s="4" t="s">
        <v>11</v>
      </c>
      <c r="G20" s="4">
        <f>[1]VSP!C10</f>
        <v>9.8259259259259277</v>
      </c>
      <c r="H20" s="4">
        <f>[1]VSP!D10</f>
        <v>10.822222222222223</v>
      </c>
      <c r="I20" s="4">
        <f>[1]VSP!E10</f>
        <v>5.4629629629629628</v>
      </c>
      <c r="J20" s="4">
        <f>[1]VSP!F10</f>
        <v>2.223611111111111</v>
      </c>
      <c r="L20" s="3"/>
      <c r="M20" s="4"/>
      <c r="N20" s="4"/>
      <c r="O20" s="4"/>
      <c r="P20" s="4"/>
      <c r="Q20" s="4"/>
      <c r="R20" s="4"/>
      <c r="S20" s="4"/>
      <c r="T20" s="4"/>
    </row>
    <row r="21" spans="1:20">
      <c r="A21" s="3" t="s">
        <v>12</v>
      </c>
      <c r="B21" s="5">
        <f t="shared" ref="B21:J21" si="2">PRODUCT(B20,726)/2000</f>
        <v>4.3439000000000005</v>
      </c>
      <c r="C21" s="5">
        <f t="shared" si="2"/>
        <v>4.9206666666666674</v>
      </c>
      <c r="D21" s="5">
        <f t="shared" si="2"/>
        <v>2.4300833333333336</v>
      </c>
      <c r="E21" s="5">
        <f t="shared" si="2"/>
        <v>0.85909999999999997</v>
      </c>
      <c r="F21" s="5" t="s">
        <v>12</v>
      </c>
      <c r="G21" s="5">
        <f t="shared" si="2"/>
        <v>3.5668111111111114</v>
      </c>
      <c r="H21" s="5">
        <f t="shared" si="2"/>
        <v>3.9284666666666666</v>
      </c>
      <c r="I21" s="5">
        <f t="shared" si="2"/>
        <v>1.9830555555555553</v>
      </c>
      <c r="J21" s="5">
        <f t="shared" si="2"/>
        <v>0.80717083333333328</v>
      </c>
      <c r="L21" s="3"/>
      <c r="M21" s="4"/>
      <c r="N21" s="4"/>
      <c r="O21" s="4"/>
      <c r="P21" s="4"/>
      <c r="Q21" s="4"/>
      <c r="R21" s="4"/>
      <c r="S21" s="4"/>
      <c r="T21" s="4"/>
    </row>
    <row r="22" spans="1:20">
      <c r="A22" s="3"/>
      <c r="B22" s="5"/>
      <c r="C22" s="5"/>
      <c r="D22" s="5"/>
      <c r="E22" s="5"/>
      <c r="F22" s="5"/>
      <c r="G22" s="5"/>
      <c r="H22" s="5"/>
      <c r="I22" s="5"/>
      <c r="J22" s="5"/>
      <c r="L22" s="3"/>
      <c r="M22" s="4"/>
      <c r="N22" s="4"/>
      <c r="O22" s="4"/>
      <c r="P22" s="4"/>
      <c r="Q22" s="4"/>
      <c r="R22" s="4"/>
      <c r="S22" s="4"/>
      <c r="T22" s="4"/>
    </row>
    <row r="23" spans="1:20">
      <c r="A23" s="3" t="s">
        <v>21</v>
      </c>
      <c r="B23" s="4">
        <f>[1]VSP!C5</f>
        <v>14.833333333333336</v>
      </c>
      <c r="C23" s="4">
        <f>[1]VSP!D5</f>
        <v>15.611111111111111</v>
      </c>
      <c r="D23" s="4">
        <f>[1]VSP!E5</f>
        <v>7.2222222222222223</v>
      </c>
      <c r="E23" s="4">
        <f>[1]VSP!F5</f>
        <v>1.1888888888888891</v>
      </c>
      <c r="F23" s="4"/>
      <c r="G23" s="5"/>
      <c r="H23" s="5"/>
      <c r="I23" s="5"/>
      <c r="J23" s="5"/>
      <c r="L23" s="3"/>
      <c r="M23" s="4"/>
      <c r="N23" s="4"/>
      <c r="O23" s="4"/>
      <c r="P23" s="4"/>
      <c r="Q23" s="4"/>
      <c r="R23" s="4"/>
      <c r="S23" s="4"/>
      <c r="T23" s="4"/>
    </row>
    <row r="24" spans="1:20">
      <c r="A24" s="3" t="s">
        <v>22</v>
      </c>
      <c r="B24" s="4">
        <f>[1]VSP!C6</f>
        <v>9.1000000000000014</v>
      </c>
      <c r="C24" s="4">
        <f>[1]VSP!D6</f>
        <v>11.5</v>
      </c>
      <c r="D24" s="4">
        <f>[1]VSP!E6</f>
        <v>6.1666666666666679</v>
      </c>
      <c r="E24" s="4">
        <f>[1]VSP!F6</f>
        <v>3.5444444444444443</v>
      </c>
      <c r="F24" s="4"/>
      <c r="G24" s="5"/>
      <c r="H24" s="5"/>
      <c r="I24" s="5"/>
      <c r="J24" s="5"/>
      <c r="L24" s="3"/>
      <c r="M24" s="4"/>
      <c r="N24" s="4"/>
      <c r="O24" s="4"/>
      <c r="P24" s="4"/>
      <c r="Q24" s="4"/>
      <c r="R24" s="4"/>
      <c r="S24" s="4"/>
      <c r="T24" s="4"/>
    </row>
    <row r="25" spans="1:20">
      <c r="A25" s="3" t="s">
        <v>23</v>
      </c>
      <c r="B25" s="4">
        <f>[1]VSP!C7</f>
        <v>5.5444444444444443</v>
      </c>
      <c r="C25" s="4">
        <f>[1]VSP!D7</f>
        <v>5.3555555555555552</v>
      </c>
      <c r="D25" s="4">
        <f>[1]VSP!E7</f>
        <v>3</v>
      </c>
      <c r="E25" s="4">
        <f>[1]VSP!F7</f>
        <v>1.9375</v>
      </c>
      <c r="F25" s="4"/>
      <c r="G25" s="5"/>
      <c r="H25" s="5"/>
      <c r="I25" s="5"/>
      <c r="J25" s="5"/>
      <c r="L25" s="3"/>
      <c r="M25" s="4"/>
      <c r="N25" s="4"/>
      <c r="O25" s="4"/>
      <c r="P25" s="4"/>
      <c r="Q25" s="4"/>
      <c r="R25" s="4"/>
      <c r="S25" s="4"/>
      <c r="T25" s="4"/>
    </row>
    <row r="26" spans="1:20">
      <c r="A26" s="3"/>
      <c r="B26" s="4"/>
      <c r="C26" s="4"/>
      <c r="D26" s="4"/>
      <c r="E26" s="4"/>
      <c r="F26" s="4"/>
      <c r="G26" s="4"/>
      <c r="H26" s="4"/>
      <c r="I26" s="4"/>
      <c r="J26" s="4"/>
      <c r="L26" s="3"/>
      <c r="M26" s="4"/>
      <c r="N26" s="4"/>
      <c r="O26" s="4"/>
      <c r="P26" s="4"/>
      <c r="Q26" s="4"/>
      <c r="R26" s="4"/>
      <c r="S26" s="4"/>
      <c r="T26" s="4"/>
    </row>
    <row r="27" spans="1:20">
      <c r="A27" s="3" t="s">
        <v>24</v>
      </c>
      <c r="B27" s="4">
        <f>'[1]Scott Henry'!C9</f>
        <v>12.849999999999998</v>
      </c>
      <c r="C27" s="4">
        <f>'[1]Scott Henry'!D9</f>
        <v>18.933333333333334</v>
      </c>
      <c r="D27" s="4">
        <f>'[1]Scott Henry'!E9</f>
        <v>7.2666666666666675</v>
      </c>
      <c r="E27" s="4">
        <f>'[1]Scott Henry'!F9</f>
        <v>5.5611111111111118</v>
      </c>
      <c r="F27" s="4" t="s">
        <v>11</v>
      </c>
      <c r="G27" s="4">
        <f>'[1]Scott Henry'!C10</f>
        <v>10.259259259259258</v>
      </c>
      <c r="H27" s="4">
        <f>'[1]Scott Henry'!D10</f>
        <v>13.6</v>
      </c>
      <c r="I27" s="4">
        <f>'[1]Scott Henry'!E10</f>
        <v>5.6111111111111116</v>
      </c>
      <c r="J27" s="4">
        <f>'[1]Scott Henry'!F10</f>
        <v>4.0370370370370372</v>
      </c>
      <c r="L27" s="3"/>
      <c r="M27" s="4"/>
      <c r="N27" s="4"/>
      <c r="O27" s="4"/>
      <c r="P27" s="4"/>
      <c r="Q27" s="4"/>
      <c r="R27" s="4"/>
      <c r="S27" s="4"/>
      <c r="T27" s="4"/>
    </row>
    <row r="28" spans="1:20">
      <c r="A28" t="s">
        <v>12</v>
      </c>
      <c r="B28" s="5">
        <f t="shared" ref="B28:J28" si="3">PRODUCT(B27,726)/2000</f>
        <v>4.6645499999999993</v>
      </c>
      <c r="C28" s="5">
        <f t="shared" si="3"/>
        <v>6.8727999999999998</v>
      </c>
      <c r="D28" s="5">
        <f t="shared" si="3"/>
        <v>2.6378000000000004</v>
      </c>
      <c r="E28" s="5">
        <f t="shared" si="3"/>
        <v>2.0186833333333336</v>
      </c>
      <c r="F28" s="5" t="s">
        <v>12</v>
      </c>
      <c r="G28" s="5">
        <f t="shared" si="3"/>
        <v>3.7241111111111103</v>
      </c>
      <c r="H28" s="5">
        <f t="shared" si="3"/>
        <v>4.9367999999999999</v>
      </c>
      <c r="I28" s="5">
        <f t="shared" si="3"/>
        <v>2.0368333333333335</v>
      </c>
      <c r="J28" s="5">
        <f t="shared" si="3"/>
        <v>1.4654444444444445</v>
      </c>
    </row>
    <row r="29" spans="1:20">
      <c r="B29" s="5"/>
      <c r="C29" s="5"/>
      <c r="D29" s="5"/>
      <c r="E29" s="5"/>
      <c r="F29" s="5"/>
      <c r="G29" s="5"/>
      <c r="H29" s="5"/>
      <c r="I29" s="5"/>
      <c r="J29" s="5"/>
    </row>
    <row r="30" spans="1:20">
      <c r="A30" s="3" t="s">
        <v>25</v>
      </c>
      <c r="B30" s="4">
        <f>'[1]Scott Henry'!C5</f>
        <v>19.188888888888886</v>
      </c>
      <c r="C30" s="4">
        <f>'[1]Scott Henry'!D5</f>
        <v>22.966666666666665</v>
      </c>
      <c r="D30" s="4">
        <f>'[1]Scott Henry'!E5</f>
        <v>8.4444444444444446</v>
      </c>
      <c r="E30" s="4">
        <f>'[1]Scott Henry'!F5</f>
        <v>3.3888888888888888</v>
      </c>
      <c r="F30" s="4"/>
      <c r="G30" s="5"/>
      <c r="H30" s="5"/>
      <c r="I30" s="5"/>
      <c r="J30" s="5"/>
    </row>
    <row r="31" spans="1:20">
      <c r="A31" s="3" t="s">
        <v>26</v>
      </c>
      <c r="B31" s="4">
        <f>'[1]Scott Henry'!C6</f>
        <v>6.5111111111111102</v>
      </c>
      <c r="C31" s="4">
        <f>'[1]Scott Henry'!D6</f>
        <v>14.900000000000002</v>
      </c>
      <c r="D31" s="4">
        <f>'[1]Scott Henry'!E6</f>
        <v>6.0888888888888903</v>
      </c>
      <c r="E31" s="4">
        <f>'[1]Scott Henry'!F6</f>
        <v>7.7333333333333343</v>
      </c>
      <c r="F31" s="4"/>
      <c r="G31" s="5"/>
      <c r="H31" s="5"/>
      <c r="I31" s="5"/>
      <c r="J31" s="5"/>
    </row>
    <row r="32" spans="1:20">
      <c r="A32" s="3" t="s">
        <v>27</v>
      </c>
      <c r="B32" s="4">
        <f>'[1]Scott Henry'!C7</f>
        <v>5.0777777777777775</v>
      </c>
      <c r="C32" s="4">
        <f>'[1]Scott Henry'!D7</f>
        <v>2.9333333333333331</v>
      </c>
      <c r="D32" s="4">
        <f>'[1]Scott Henry'!E7</f>
        <v>2.2999999999999998</v>
      </c>
      <c r="E32" s="4">
        <f>'[1]Scott Henry'!F7</f>
        <v>0.98888888888888893</v>
      </c>
      <c r="F32" s="4"/>
      <c r="G32" s="5"/>
      <c r="H32" s="5"/>
      <c r="I32" s="5"/>
      <c r="J32" s="5"/>
    </row>
    <row r="33" spans="1:39">
      <c r="B33" s="5"/>
      <c r="C33" s="5"/>
      <c r="D33" s="5"/>
      <c r="E33" s="5"/>
      <c r="F33" s="5"/>
      <c r="G33" s="5"/>
      <c r="H33" s="5"/>
      <c r="I33" s="5"/>
      <c r="J33" s="5"/>
    </row>
    <row r="34" spans="1:39">
      <c r="B34" s="5"/>
      <c r="C34" s="5"/>
      <c r="D34" s="5"/>
      <c r="E34" s="5"/>
      <c r="F34" s="5"/>
      <c r="G34" s="5"/>
      <c r="H34" s="5"/>
      <c r="I34" s="5"/>
      <c r="J34" s="5"/>
    </row>
    <row r="35" spans="1:39">
      <c r="B35" s="5"/>
      <c r="C35" s="5"/>
      <c r="D35" s="5"/>
      <c r="E35" s="5"/>
      <c r="F35" s="5"/>
      <c r="G35" s="5"/>
      <c r="H35" s="5"/>
      <c r="I35" s="5"/>
      <c r="J35" s="5"/>
    </row>
    <row r="36" spans="1:39">
      <c r="B36" s="5"/>
      <c r="C36" s="5"/>
      <c r="D36" s="5"/>
      <c r="E36" s="5"/>
      <c r="F36" s="5"/>
      <c r="G36" s="5"/>
      <c r="H36" s="5"/>
      <c r="I36" s="5"/>
      <c r="J36" s="5"/>
    </row>
    <row r="39" spans="1:39">
      <c r="B39" s="1" t="s">
        <v>28</v>
      </c>
      <c r="C39" s="1"/>
      <c r="D39" s="1"/>
      <c r="E39" s="1"/>
      <c r="F39" s="1"/>
      <c r="G39" s="1"/>
      <c r="H39" s="1"/>
      <c r="I39" s="1"/>
      <c r="J39" s="1"/>
    </row>
    <row r="40" spans="1:39">
      <c r="B40" s="1" t="s">
        <v>4</v>
      </c>
      <c r="C40" s="1"/>
      <c r="D40" s="1"/>
      <c r="E40" s="1"/>
      <c r="F40" s="2"/>
      <c r="G40" s="1" t="s">
        <v>29</v>
      </c>
      <c r="H40" s="1"/>
      <c r="I40" s="1"/>
      <c r="J40" s="1"/>
    </row>
    <row r="41" spans="1:39">
      <c r="B41" s="3" t="s">
        <v>6</v>
      </c>
      <c r="C41" s="3" t="s">
        <v>7</v>
      </c>
      <c r="D41" s="3" t="s">
        <v>8</v>
      </c>
      <c r="E41" s="3" t="s">
        <v>9</v>
      </c>
      <c r="F41" s="3"/>
      <c r="G41" s="3" t="s">
        <v>6</v>
      </c>
      <c r="H41" s="3" t="s">
        <v>7</v>
      </c>
      <c r="I41" s="3" t="s">
        <v>8</v>
      </c>
      <c r="J41" s="3" t="s">
        <v>9</v>
      </c>
    </row>
    <row r="42" spans="1:39">
      <c r="A42" s="3" t="s">
        <v>10</v>
      </c>
      <c r="B42" s="6">
        <f>[1]Topwire!C18</f>
        <v>87.888888888888886</v>
      </c>
      <c r="C42" s="6">
        <f>[1]Topwire!D18</f>
        <v>80.555555555555557</v>
      </c>
      <c r="D42" s="6">
        <f>[1]Topwire!E18</f>
        <v>102.33333333333334</v>
      </c>
      <c r="E42" s="6">
        <f>[1]Topwire!F18</f>
        <v>86.5</v>
      </c>
      <c r="F42" s="6"/>
      <c r="G42" s="6">
        <f>[1]Topwire!C19</f>
        <v>66.777777777777771</v>
      </c>
      <c r="H42" s="6">
        <f>[1]Topwire!D19</f>
        <v>69.185185185185176</v>
      </c>
      <c r="I42" s="6">
        <f>[1]Topwire!E19</f>
        <v>91.592592592592609</v>
      </c>
      <c r="J42" s="6">
        <f>[1]Topwire!F19</f>
        <v>84.703703703703709</v>
      </c>
    </row>
    <row r="43" spans="1:39">
      <c r="A43" s="3" t="s">
        <v>16</v>
      </c>
      <c r="B43" s="6">
        <f>[1]ModGDC!C18</f>
        <v>91.222222222222229</v>
      </c>
      <c r="C43" s="6">
        <f>[1]ModGDC!D18</f>
        <v>140.77777777777777</v>
      </c>
      <c r="D43" s="6">
        <f>[1]ModGDC!E18</f>
        <v>143.88888888888889</v>
      </c>
      <c r="E43" s="6">
        <f>[1]ModGDC!F18</f>
        <v>100.05555555555556</v>
      </c>
      <c r="F43" s="6"/>
      <c r="G43" s="6">
        <f>[1]ModGDC!C19</f>
        <v>73.814814814814824</v>
      </c>
      <c r="H43" s="6">
        <f>[1]ModGDC!D19</f>
        <v>124.25925925925925</v>
      </c>
      <c r="I43" s="6">
        <f>[1]ModGDC!E19</f>
        <v>117.51851851851852</v>
      </c>
      <c r="J43" s="6">
        <f>[1]ModGDC!F19</f>
        <v>93.407407407407405</v>
      </c>
    </row>
    <row r="44" spans="1:39">
      <c r="A44" s="3" t="s">
        <v>20</v>
      </c>
      <c r="B44" s="6">
        <f>[1]VSP!C18</f>
        <v>73.833333333333329</v>
      </c>
      <c r="C44" s="6">
        <f>[1]VSP!D18</f>
        <v>74.055555555555557</v>
      </c>
      <c r="D44" s="6">
        <f>[1]VSP!E18</f>
        <v>61.666666666666664</v>
      </c>
      <c r="E44" s="6">
        <f>[1]VSP!F18</f>
        <v>38.333333333333329</v>
      </c>
      <c r="F44" s="6"/>
      <c r="G44" s="6">
        <f>[1]VSP!C19</f>
        <v>64.333333333333329</v>
      </c>
      <c r="H44" s="6">
        <f>[1]VSP!D19</f>
        <v>61.592592592592588</v>
      </c>
      <c r="I44" s="6">
        <f>[1]VSP!E19</f>
        <v>53.370370370370374</v>
      </c>
      <c r="J44" s="6">
        <f>[1]VSP!F19</f>
        <v>34.481481481481474</v>
      </c>
    </row>
    <row r="45" spans="1:39">
      <c r="A45" s="3" t="s">
        <v>24</v>
      </c>
      <c r="B45" s="6">
        <f>'[1]Scott Henry'!C18</f>
        <v>79.722222222222229</v>
      </c>
      <c r="C45" s="6">
        <f>'[1]Scott Henry'!D18</f>
        <v>104</v>
      </c>
      <c r="D45" s="6">
        <f>'[1]Scott Henry'!E18</f>
        <v>63.166666666666664</v>
      </c>
      <c r="E45" s="6">
        <f>'[1]Scott Henry'!F18</f>
        <v>79.333333333333343</v>
      </c>
      <c r="F45" s="6"/>
      <c r="G45" s="6">
        <f>'[1]Scott Henry'!C19</f>
        <v>68.518518518518519</v>
      </c>
      <c r="H45" s="6">
        <f>'[1]Scott Henry'!D19</f>
        <v>77.370370370370367</v>
      </c>
      <c r="I45" s="6">
        <f>'[1]Scott Henry'!E19</f>
        <v>52.296296296296298</v>
      </c>
      <c r="J45" s="6">
        <f>'[1]Scott Henry'!F19</f>
        <v>62.888888888888893</v>
      </c>
    </row>
    <row r="46" spans="1:39"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8" spans="1:39">
      <c r="B48" s="1" t="s">
        <v>30</v>
      </c>
      <c r="C48" s="1"/>
      <c r="D48" s="1"/>
      <c r="E48" s="1"/>
      <c r="F48" s="1"/>
      <c r="G48" s="1"/>
      <c r="H48" s="1"/>
      <c r="I48" s="1"/>
      <c r="J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>
      <c r="B49" s="1" t="s">
        <v>4</v>
      </c>
      <c r="C49" s="1"/>
      <c r="D49" s="1"/>
      <c r="E49" s="1"/>
      <c r="F49" s="2"/>
      <c r="G49" s="1" t="s">
        <v>29</v>
      </c>
      <c r="H49" s="1"/>
      <c r="I49" s="1"/>
      <c r="J49" s="1"/>
      <c r="AE49" s="1"/>
      <c r="AF49" s="1"/>
      <c r="AG49" s="1"/>
      <c r="AH49" s="1"/>
      <c r="AI49" s="2"/>
      <c r="AJ49" s="1"/>
      <c r="AK49" s="1"/>
      <c r="AL49" s="1"/>
      <c r="AM49" s="1"/>
    </row>
    <row r="50" spans="1:39">
      <c r="B50" s="3" t="s">
        <v>6</v>
      </c>
      <c r="C50" s="3" t="s">
        <v>7</v>
      </c>
      <c r="D50" s="3" t="s">
        <v>8</v>
      </c>
      <c r="E50" s="3" t="s">
        <v>9</v>
      </c>
      <c r="F50" s="3"/>
      <c r="G50" s="3" t="s">
        <v>6</v>
      </c>
      <c r="H50" s="3" t="s">
        <v>7</v>
      </c>
      <c r="I50" s="3" t="s">
        <v>8</v>
      </c>
      <c r="J50" s="3" t="s">
        <v>9</v>
      </c>
      <c r="AE50" s="3"/>
      <c r="AF50" s="3"/>
      <c r="AG50" s="3"/>
      <c r="AH50" s="3"/>
      <c r="AI50" s="3"/>
      <c r="AJ50" s="3"/>
      <c r="AK50" s="3"/>
      <c r="AL50" s="3"/>
      <c r="AM50" s="3"/>
    </row>
    <row r="51" spans="1:39">
      <c r="A51" s="3" t="s">
        <v>10</v>
      </c>
      <c r="B51" s="7">
        <f>[1]Topwire!C27</f>
        <v>0.17217970228625595</v>
      </c>
      <c r="C51" s="7">
        <f>[1]Topwire!D27</f>
        <v>0.2265737832260985</v>
      </c>
      <c r="D51" s="7">
        <f>[1]Topwire!E27</f>
        <v>0.12731479246193159</v>
      </c>
      <c r="E51" s="7">
        <f>[1]Topwire!F27</f>
        <v>6.9153427799590855E-2</v>
      </c>
      <c r="F51" s="7"/>
      <c r="G51" s="7">
        <f>[1]Topwire!C28</f>
        <v>0.14799009717949044</v>
      </c>
      <c r="H51" s="7">
        <f>[1]Topwire!D28</f>
        <v>0.21564718736040578</v>
      </c>
      <c r="I51" s="7">
        <f>[1]Topwire!E28</f>
        <v>0.13440874305104256</v>
      </c>
      <c r="J51" s="7">
        <f>[1]Topwire!F28</f>
        <v>8.0994627300972927E-2</v>
      </c>
      <c r="AD51" s="3"/>
      <c r="AE51" s="4"/>
      <c r="AF51" s="4"/>
      <c r="AG51" s="4"/>
      <c r="AH51" s="4"/>
      <c r="AI51" s="4"/>
      <c r="AJ51" s="4"/>
      <c r="AK51" s="4"/>
      <c r="AL51" s="4"/>
      <c r="AM51" s="4"/>
    </row>
    <row r="52" spans="1:39">
      <c r="A52" s="3" t="s">
        <v>31</v>
      </c>
      <c r="B52" s="4">
        <f t="shared" ref="B52:J52" si="4">PRODUCT(B51)*453.6</f>
        <v>78.100712957045701</v>
      </c>
      <c r="C52" s="4">
        <f t="shared" si="4"/>
        <v>102.77386807135828</v>
      </c>
      <c r="D52" s="4">
        <f t="shared" si="4"/>
        <v>57.749989860732171</v>
      </c>
      <c r="E52" s="4">
        <f t="shared" si="4"/>
        <v>31.367994849894412</v>
      </c>
      <c r="F52" s="4"/>
      <c r="G52" s="4">
        <f t="shared" si="4"/>
        <v>67.128308080616861</v>
      </c>
      <c r="H52" s="4">
        <f t="shared" si="4"/>
        <v>97.817564186680073</v>
      </c>
      <c r="I52" s="4">
        <f t="shared" si="4"/>
        <v>60.96780584795291</v>
      </c>
      <c r="J52" s="4">
        <f t="shared" si="4"/>
        <v>36.739162943721318</v>
      </c>
      <c r="AD52" s="3"/>
      <c r="AE52" s="5"/>
      <c r="AF52" s="5"/>
      <c r="AG52" s="5"/>
      <c r="AH52" s="5"/>
      <c r="AI52" s="5"/>
      <c r="AJ52" s="5"/>
      <c r="AK52" s="5"/>
      <c r="AL52" s="5"/>
      <c r="AM52" s="5"/>
    </row>
    <row r="53" spans="1:39">
      <c r="A53" s="3" t="s">
        <v>32</v>
      </c>
      <c r="B53" s="4">
        <v>1.89</v>
      </c>
      <c r="C53" s="4">
        <v>2.12</v>
      </c>
      <c r="D53" s="4">
        <v>1.36</v>
      </c>
      <c r="E53" s="4">
        <v>0.89</v>
      </c>
      <c r="F53" s="4"/>
      <c r="G53" s="4">
        <v>1.89</v>
      </c>
      <c r="H53" s="4">
        <v>2.12</v>
      </c>
      <c r="I53" s="4">
        <v>1.36</v>
      </c>
      <c r="J53" s="4">
        <v>0.89</v>
      </c>
      <c r="AD53" s="3"/>
      <c r="AE53" s="5"/>
      <c r="AF53" s="5"/>
      <c r="AG53" s="5"/>
      <c r="AH53" s="5"/>
      <c r="AI53" s="5"/>
      <c r="AJ53" s="5"/>
      <c r="AK53" s="5"/>
      <c r="AL53" s="5"/>
      <c r="AM53" s="5"/>
    </row>
    <row r="54" spans="1:39">
      <c r="A54" s="3" t="s">
        <v>33</v>
      </c>
      <c r="B54" s="6">
        <f t="shared" ref="B54:J54" si="5">(B52/B53)</f>
        <v>41.323128548701433</v>
      </c>
      <c r="C54" s="6">
        <f t="shared" si="5"/>
        <v>48.478239656301071</v>
      </c>
      <c r="D54" s="6">
        <f t="shared" si="5"/>
        <v>42.463227838773655</v>
      </c>
      <c r="E54" s="6">
        <f t="shared" si="5"/>
        <v>35.244938033589229</v>
      </c>
      <c r="F54" s="6"/>
      <c r="G54" s="6">
        <f t="shared" si="5"/>
        <v>35.517623323077707</v>
      </c>
      <c r="H54" s="6">
        <f t="shared" si="5"/>
        <v>46.140360465415128</v>
      </c>
      <c r="I54" s="6">
        <f t="shared" si="5"/>
        <v>44.829269005847728</v>
      </c>
      <c r="J54" s="6">
        <f t="shared" si="5"/>
        <v>41.279958363731815</v>
      </c>
      <c r="AD54" s="3"/>
      <c r="AE54" s="4"/>
      <c r="AF54" s="4"/>
      <c r="AG54" s="4"/>
      <c r="AH54" s="4"/>
      <c r="AI54" s="4"/>
      <c r="AJ54" s="5"/>
      <c r="AK54" s="5"/>
      <c r="AL54" s="5"/>
      <c r="AM54" s="5"/>
    </row>
    <row r="55" spans="1:39">
      <c r="A55" s="3"/>
      <c r="B55" s="6"/>
      <c r="C55" s="6"/>
      <c r="D55" s="6"/>
      <c r="E55" s="6"/>
      <c r="F55" s="6"/>
      <c r="G55" s="8"/>
      <c r="H55" s="8"/>
      <c r="I55" s="8"/>
      <c r="J55" s="8"/>
      <c r="AD55" s="3"/>
      <c r="AE55" s="4"/>
      <c r="AF55" s="4"/>
      <c r="AG55" s="4"/>
      <c r="AH55" s="4"/>
      <c r="AI55" s="4"/>
      <c r="AJ55" s="5"/>
      <c r="AK55" s="5"/>
      <c r="AL55" s="5"/>
      <c r="AM55" s="5"/>
    </row>
    <row r="56" spans="1:39">
      <c r="A56" s="3" t="s">
        <v>16</v>
      </c>
      <c r="B56" s="7">
        <f>[1]ModGDC!C27</f>
        <v>0.15254813820281726</v>
      </c>
      <c r="C56" s="7">
        <f>[1]ModGDC!D27</f>
        <v>0.20955916784879941</v>
      </c>
      <c r="D56" s="7">
        <f>[1]ModGDC!E27</f>
        <v>8.1591231120760305E-2</v>
      </c>
      <c r="E56" s="7">
        <f>[1]ModGDC!F27</f>
        <v>8.302002315417642E-2</v>
      </c>
      <c r="F56" s="7"/>
      <c r="G56" s="7">
        <f>[1]ModGDC!C28</f>
        <v>0.14256950250486589</v>
      </c>
      <c r="H56" s="7">
        <f>[1]ModGDC!D28</f>
        <v>0.20700511405334243</v>
      </c>
      <c r="I56" s="7">
        <f>[1]ModGDC!E28</f>
        <v>9.6391029056332345E-2</v>
      </c>
      <c r="J56" s="7">
        <f>[1]ModGDC!F28</f>
        <v>9.0398043183002527E-2</v>
      </c>
      <c r="AD56" s="3"/>
      <c r="AE56" s="4"/>
      <c r="AF56" s="4"/>
      <c r="AG56" s="4"/>
      <c r="AH56" s="4"/>
      <c r="AI56" s="4"/>
      <c r="AJ56" s="5"/>
      <c r="AK56" s="5"/>
      <c r="AL56" s="5"/>
      <c r="AM56" s="5"/>
    </row>
    <row r="57" spans="1:39">
      <c r="A57" s="3" t="s">
        <v>31</v>
      </c>
      <c r="B57" s="4">
        <f t="shared" ref="B57:J57" si="6">PRODUCT(B56)*453.6</f>
        <v>69.195835488797911</v>
      </c>
      <c r="C57" s="4">
        <f t="shared" si="6"/>
        <v>95.056038536215411</v>
      </c>
      <c r="D57" s="4">
        <f t="shared" si="6"/>
        <v>37.009782436376874</v>
      </c>
      <c r="E57" s="4">
        <f t="shared" si="6"/>
        <v>37.657882502734424</v>
      </c>
      <c r="F57" s="4"/>
      <c r="G57" s="4">
        <f t="shared" si="6"/>
        <v>64.66952633620717</v>
      </c>
      <c r="H57" s="4">
        <f t="shared" si="6"/>
        <v>93.897519734596131</v>
      </c>
      <c r="I57" s="4">
        <f t="shared" si="6"/>
        <v>43.722970779952355</v>
      </c>
      <c r="J57" s="4">
        <f t="shared" si="6"/>
        <v>41.004552387809952</v>
      </c>
      <c r="AD57" s="3"/>
      <c r="AE57" s="5"/>
      <c r="AF57" s="5"/>
      <c r="AG57" s="5"/>
      <c r="AH57" s="5"/>
      <c r="AI57" s="5"/>
      <c r="AJ57" s="5"/>
      <c r="AK57" s="5"/>
      <c r="AL57" s="5"/>
      <c r="AM57" s="5"/>
    </row>
    <row r="58" spans="1:39">
      <c r="A58" s="3" t="s">
        <v>32</v>
      </c>
      <c r="B58" s="4">
        <v>1.86</v>
      </c>
      <c r="C58" s="4">
        <v>2.2799999999999998</v>
      </c>
      <c r="D58" s="4">
        <v>1.36</v>
      </c>
      <c r="E58" s="4">
        <v>0.88</v>
      </c>
      <c r="F58" s="4"/>
      <c r="G58" s="4">
        <v>1.86</v>
      </c>
      <c r="H58" s="4">
        <v>2.2799999999999998</v>
      </c>
      <c r="I58" s="4">
        <v>1.36</v>
      </c>
      <c r="J58" s="4">
        <v>0.88</v>
      </c>
      <c r="AD58" s="3"/>
      <c r="AE58" s="4"/>
      <c r="AF58" s="4"/>
      <c r="AG58" s="4"/>
      <c r="AH58" s="4"/>
      <c r="AI58" s="4"/>
      <c r="AJ58" s="4"/>
      <c r="AK58" s="4"/>
      <c r="AL58" s="4"/>
      <c r="AM58" s="4"/>
    </row>
    <row r="59" spans="1:39">
      <c r="A59" s="3" t="s">
        <v>33</v>
      </c>
      <c r="B59" s="6">
        <f t="shared" ref="B59:J59" si="7">(B57/B58)</f>
        <v>37.202062090751561</v>
      </c>
      <c r="C59" s="6">
        <f t="shared" si="7"/>
        <v>41.691244972024307</v>
      </c>
      <c r="D59" s="6">
        <f t="shared" si="7"/>
        <v>27.213075320865347</v>
      </c>
      <c r="E59" s="6">
        <f t="shared" si="7"/>
        <v>42.793048298561843</v>
      </c>
      <c r="F59" s="6"/>
      <c r="G59" s="6">
        <f t="shared" si="7"/>
        <v>34.768562546347937</v>
      </c>
      <c r="H59" s="6">
        <f t="shared" si="7"/>
        <v>41.183122690612343</v>
      </c>
      <c r="I59" s="6">
        <f t="shared" si="7"/>
        <v>32.149243220553203</v>
      </c>
      <c r="J59" s="6">
        <f t="shared" si="7"/>
        <v>46.596082258874944</v>
      </c>
      <c r="AD59" s="3"/>
      <c r="AE59" s="5"/>
      <c r="AF59" s="5"/>
      <c r="AG59" s="5"/>
      <c r="AH59" s="5"/>
      <c r="AI59" s="5"/>
      <c r="AJ59" s="5"/>
      <c r="AK59" s="5"/>
      <c r="AL59" s="5"/>
      <c r="AM59" s="5"/>
    </row>
    <row r="60" spans="1:39">
      <c r="A60" s="3"/>
      <c r="B60" s="6"/>
      <c r="C60" s="6"/>
      <c r="D60" s="6"/>
      <c r="E60" s="6"/>
      <c r="F60" s="6"/>
      <c r="G60" s="6"/>
      <c r="H60" s="6"/>
      <c r="I60" s="6"/>
      <c r="J60" s="6"/>
      <c r="AD60" s="3"/>
      <c r="AE60" s="5"/>
      <c r="AF60" s="5"/>
      <c r="AG60" s="5"/>
      <c r="AH60" s="5"/>
      <c r="AI60" s="5"/>
      <c r="AJ60" s="5"/>
      <c r="AK60" s="5"/>
      <c r="AL60" s="5"/>
      <c r="AM60" s="5"/>
    </row>
    <row r="61" spans="1:39">
      <c r="A61" s="3" t="s">
        <v>20</v>
      </c>
      <c r="B61" s="7">
        <f>[1]VSP!C27</f>
        <v>0.15680980406878897</v>
      </c>
      <c r="C61" s="7">
        <f>[1]VSP!D27</f>
        <v>0.18214119123859862</v>
      </c>
      <c r="D61" s="7">
        <f>[1]VSP!E27</f>
        <v>0.11437879333145143</v>
      </c>
      <c r="E61" s="7">
        <f>[1]VSP!F27</f>
        <v>5.8264225627530919E-2</v>
      </c>
      <c r="F61" s="7"/>
      <c r="G61" s="7">
        <f>[1]VSP!C28</f>
        <v>0.14250598849158339</v>
      </c>
      <c r="H61" s="7">
        <f>[1]VSP!D28</f>
        <v>0.16968579680664464</v>
      </c>
      <c r="I61" s="7">
        <f>[1]VSP!E28</f>
        <v>0.10323059905647836</v>
      </c>
      <c r="J61" s="7">
        <f>[1]VSP!F28</f>
        <v>5.7677856109141917E-2</v>
      </c>
      <c r="AD61" s="3"/>
      <c r="AE61" s="4"/>
      <c r="AF61" s="4"/>
      <c r="AG61" s="4"/>
      <c r="AH61" s="4"/>
      <c r="AI61" s="4"/>
      <c r="AJ61" s="5"/>
      <c r="AK61" s="5"/>
      <c r="AL61" s="5"/>
      <c r="AM61" s="5"/>
    </row>
    <row r="62" spans="1:39">
      <c r="A62" s="3" t="s">
        <v>31</v>
      </c>
      <c r="B62" s="4">
        <f t="shared" ref="B62:J62" si="8">PRODUCT(B61)*453.6</f>
        <v>71.128927125602686</v>
      </c>
      <c r="C62" s="4">
        <f t="shared" si="8"/>
        <v>82.619244345828335</v>
      </c>
      <c r="D62" s="4">
        <f t="shared" si="8"/>
        <v>51.882220655146369</v>
      </c>
      <c r="E62" s="4">
        <f t="shared" si="8"/>
        <v>26.428652744648026</v>
      </c>
      <c r="F62" s="4"/>
      <c r="G62" s="4">
        <f t="shared" si="8"/>
        <v>64.640716379782234</v>
      </c>
      <c r="H62" s="4">
        <f t="shared" si="8"/>
        <v>76.969477431494013</v>
      </c>
      <c r="I62" s="4">
        <f t="shared" si="8"/>
        <v>46.825399732018582</v>
      </c>
      <c r="J62" s="4">
        <f t="shared" si="8"/>
        <v>26.162675531106775</v>
      </c>
      <c r="AD62" s="3"/>
      <c r="AE62" s="4"/>
      <c r="AF62" s="4"/>
      <c r="AG62" s="4"/>
      <c r="AH62" s="4"/>
      <c r="AI62" s="4"/>
      <c r="AJ62" s="5"/>
      <c r="AK62" s="5"/>
      <c r="AL62" s="5"/>
      <c r="AM62" s="5"/>
    </row>
    <row r="63" spans="1:39">
      <c r="A63" s="3" t="s">
        <v>32</v>
      </c>
      <c r="B63" s="4">
        <v>1.99</v>
      </c>
      <c r="C63" s="4">
        <v>2.23</v>
      </c>
      <c r="D63" s="4">
        <v>1.38</v>
      </c>
      <c r="E63" s="4">
        <v>0.86</v>
      </c>
      <c r="F63" s="4"/>
      <c r="G63" s="4">
        <v>1.99</v>
      </c>
      <c r="H63" s="4">
        <v>2.23</v>
      </c>
      <c r="I63" s="4">
        <v>1.38</v>
      </c>
      <c r="J63" s="4">
        <v>0.86</v>
      </c>
      <c r="AD63" s="3"/>
      <c r="AE63" s="4"/>
      <c r="AF63" s="4"/>
      <c r="AG63" s="4"/>
      <c r="AH63" s="4"/>
      <c r="AI63" s="4"/>
      <c r="AJ63" s="5"/>
      <c r="AK63" s="5"/>
      <c r="AL63" s="5"/>
      <c r="AM63" s="5"/>
    </row>
    <row r="64" spans="1:39">
      <c r="A64" s="3" t="s">
        <v>33</v>
      </c>
      <c r="B64" s="6">
        <f t="shared" ref="B64:J64" si="9">(B62/B63)</f>
        <v>35.74317946010185</v>
      </c>
      <c r="C64" s="6">
        <f t="shared" si="9"/>
        <v>37.048988495887144</v>
      </c>
      <c r="D64" s="6">
        <f t="shared" si="9"/>
        <v>37.59581206894665</v>
      </c>
      <c r="E64" s="6">
        <f t="shared" si="9"/>
        <v>30.730991563544219</v>
      </c>
      <c r="F64" s="6"/>
      <c r="G64" s="6">
        <f t="shared" si="9"/>
        <v>32.482772050141826</v>
      </c>
      <c r="H64" s="6">
        <f t="shared" si="9"/>
        <v>34.515460731611668</v>
      </c>
      <c r="I64" s="6">
        <f t="shared" si="9"/>
        <v>33.931449081172886</v>
      </c>
      <c r="J64" s="6">
        <f t="shared" si="9"/>
        <v>30.421715733845087</v>
      </c>
      <c r="AD64" s="3"/>
      <c r="AE64" s="5"/>
      <c r="AF64" s="5"/>
      <c r="AG64" s="5"/>
      <c r="AH64" s="5"/>
      <c r="AI64" s="5"/>
      <c r="AJ64" s="5"/>
      <c r="AK64" s="5"/>
      <c r="AL64" s="5"/>
      <c r="AM64" s="5"/>
    </row>
    <row r="65" spans="1:39">
      <c r="A65" s="3"/>
      <c r="B65" s="8"/>
      <c r="C65" s="8"/>
      <c r="D65" s="8"/>
      <c r="E65" s="8"/>
      <c r="F65" s="8"/>
      <c r="G65" s="8"/>
      <c r="H65" s="8"/>
      <c r="I65" s="8"/>
      <c r="J65" s="8"/>
      <c r="AD65" s="3"/>
      <c r="AE65" s="4"/>
      <c r="AF65" s="4"/>
      <c r="AG65" s="4"/>
      <c r="AH65" s="4"/>
      <c r="AI65" s="4"/>
      <c r="AJ65" s="4"/>
      <c r="AK65" s="4"/>
      <c r="AL65" s="4"/>
      <c r="AM65" s="4"/>
    </row>
    <row r="66" spans="1:39">
      <c r="A66" s="3" t="s">
        <v>24</v>
      </c>
      <c r="B66" s="7">
        <f>'[1]Scott Henry'!C27</f>
        <v>0.15298165366669028</v>
      </c>
      <c r="C66" s="7">
        <f>'[1]Scott Henry'!D27</f>
        <v>0.18242044774726907</v>
      </c>
      <c r="D66" s="7">
        <f>'[1]Scott Henry'!E27</f>
        <v>0.1137821370646082</v>
      </c>
      <c r="E66" s="7">
        <f>'[1]Scott Henry'!F27</f>
        <v>6.7557446192596252E-2</v>
      </c>
      <c r="F66" s="7"/>
      <c r="G66" s="7">
        <f>'[1]Scott Henry'!C28</f>
        <v>0.13377611832515601</v>
      </c>
      <c r="H66" s="7">
        <f>'[1]Scott Henry'!D28</f>
        <v>0.16258334805326144</v>
      </c>
      <c r="I66" s="7">
        <f>'[1]Scott Henry'!E28</f>
        <v>0.1002598967597238</v>
      </c>
      <c r="J66" s="7">
        <f>'[1]Scott Henry'!F28</f>
        <v>5.5229916224041033E-2</v>
      </c>
      <c r="AD66" s="3"/>
      <c r="AE66" s="5"/>
      <c r="AF66" s="5"/>
      <c r="AG66" s="5"/>
      <c r="AH66" s="5"/>
      <c r="AI66" s="5"/>
      <c r="AJ66" s="5"/>
      <c r="AK66" s="5"/>
      <c r="AL66" s="5"/>
      <c r="AM66" s="5"/>
    </row>
    <row r="67" spans="1:39">
      <c r="A67" s="3" t="s">
        <v>31</v>
      </c>
      <c r="B67" s="4">
        <f t="shared" ref="B67:J67" si="10">PRODUCT(B66)*453.6</f>
        <v>69.392478103210721</v>
      </c>
      <c r="C67" s="4">
        <f t="shared" si="10"/>
        <v>82.745915098161248</v>
      </c>
      <c r="D67" s="4">
        <f t="shared" si="10"/>
        <v>51.611577372506282</v>
      </c>
      <c r="E67" s="4">
        <f t="shared" si="10"/>
        <v>30.644057592961662</v>
      </c>
      <c r="F67" s="4"/>
      <c r="G67" s="4">
        <f t="shared" si="10"/>
        <v>60.680847272290769</v>
      </c>
      <c r="H67" s="4">
        <f t="shared" si="10"/>
        <v>73.747806676959399</v>
      </c>
      <c r="I67" s="4">
        <f t="shared" si="10"/>
        <v>45.477889170210716</v>
      </c>
      <c r="J67" s="4">
        <f t="shared" si="10"/>
        <v>25.052289999225014</v>
      </c>
      <c r="AD67" s="3"/>
      <c r="AE67" s="5"/>
      <c r="AF67" s="5"/>
      <c r="AG67" s="5"/>
      <c r="AH67" s="5"/>
      <c r="AI67" s="5"/>
      <c r="AJ67" s="5"/>
      <c r="AK67" s="5"/>
      <c r="AL67" s="5"/>
      <c r="AM67" s="5"/>
    </row>
    <row r="68" spans="1:39">
      <c r="A68" s="3" t="s">
        <v>32</v>
      </c>
      <c r="B68" s="4">
        <v>1.91</v>
      </c>
      <c r="C68" s="4">
        <v>1.98</v>
      </c>
      <c r="D68" s="4">
        <v>1.36</v>
      </c>
      <c r="E68" s="4">
        <v>0.86</v>
      </c>
      <c r="F68" s="4"/>
      <c r="G68" s="4">
        <v>1.91</v>
      </c>
      <c r="H68" s="4">
        <v>1.98</v>
      </c>
      <c r="I68" s="4">
        <v>1.36</v>
      </c>
      <c r="J68" s="4">
        <v>0.86</v>
      </c>
      <c r="AD68" s="3"/>
      <c r="AE68" s="4"/>
      <c r="AF68" s="4"/>
      <c r="AG68" s="4"/>
      <c r="AH68" s="4"/>
      <c r="AI68" s="4"/>
      <c r="AJ68" s="5"/>
      <c r="AK68" s="5"/>
      <c r="AL68" s="5"/>
      <c r="AM68" s="5"/>
    </row>
    <row r="69" spans="1:39">
      <c r="A69" s="3" t="s">
        <v>33</v>
      </c>
      <c r="B69" s="6">
        <f t="shared" ref="B69:J69" si="11">(B67/B68)</f>
        <v>36.331140368173152</v>
      </c>
      <c r="C69" s="6">
        <f t="shared" si="11"/>
        <v>41.790866211192551</v>
      </c>
      <c r="D69" s="6">
        <f t="shared" si="11"/>
        <v>37.94968924448991</v>
      </c>
      <c r="E69" s="6">
        <f t="shared" si="11"/>
        <v>35.632625108094956</v>
      </c>
      <c r="F69" s="6"/>
      <c r="G69" s="6">
        <f t="shared" si="11"/>
        <v>31.770077105911398</v>
      </c>
      <c r="H69" s="6">
        <f t="shared" si="11"/>
        <v>37.24636700856535</v>
      </c>
      <c r="I69" s="6">
        <f t="shared" si="11"/>
        <v>33.439624389860818</v>
      </c>
      <c r="J69" s="6">
        <f t="shared" si="11"/>
        <v>29.130569766540713</v>
      </c>
      <c r="AD69" s="3"/>
      <c r="AE69" s="4"/>
      <c r="AF69" s="4"/>
      <c r="AG69" s="4"/>
      <c r="AH69" s="4"/>
      <c r="AI69" s="4"/>
      <c r="AJ69" s="5"/>
      <c r="AK69" s="5"/>
      <c r="AL69" s="5"/>
      <c r="AM69" s="5"/>
    </row>
    <row r="70" spans="1:39">
      <c r="AD70" s="3"/>
      <c r="AE70" s="4"/>
      <c r="AF70" s="4"/>
      <c r="AG70" s="4"/>
      <c r="AH70" s="4"/>
      <c r="AI70" s="4"/>
      <c r="AJ70" s="5"/>
      <c r="AK70" s="5"/>
      <c r="AL70" s="5"/>
      <c r="AM70" s="5"/>
    </row>
    <row r="71" spans="1:39">
      <c r="A71" s="3" t="s">
        <v>34</v>
      </c>
      <c r="AD71" s="3"/>
      <c r="AE71" s="4"/>
      <c r="AF71" s="4"/>
      <c r="AG71" s="4"/>
      <c r="AH71" s="4"/>
      <c r="AI71" s="4"/>
      <c r="AJ71" s="4"/>
      <c r="AK71" s="4"/>
      <c r="AL71" s="4"/>
      <c r="AM71" s="4"/>
    </row>
    <row r="72" spans="1:39">
      <c r="A72" s="9" t="s">
        <v>35</v>
      </c>
      <c r="B72" s="9"/>
      <c r="C72" s="9"/>
      <c r="D72" s="9"/>
      <c r="E72" s="9"/>
      <c r="F72" s="9"/>
      <c r="G72" s="9"/>
      <c r="H72" s="9"/>
      <c r="I72" s="9"/>
      <c r="J72" s="9"/>
      <c r="K72" s="9"/>
      <c r="AD72" s="3"/>
      <c r="AE72" s="4"/>
      <c r="AF72" s="4"/>
      <c r="AG72" s="4"/>
      <c r="AH72" s="4"/>
      <c r="AI72" s="4"/>
      <c r="AJ72" s="4"/>
      <c r="AK72" s="4"/>
      <c r="AL72" s="4"/>
      <c r="AM72" s="4"/>
    </row>
    <row r="73" spans="1:39">
      <c r="A73" t="s">
        <v>36</v>
      </c>
      <c r="B73" s="9" t="s">
        <v>37</v>
      </c>
      <c r="C73" s="9"/>
      <c r="AE73" s="5"/>
      <c r="AF73" s="5"/>
      <c r="AG73" s="5"/>
      <c r="AH73" s="5"/>
      <c r="AI73" s="5"/>
      <c r="AJ73" s="5"/>
      <c r="AK73" s="5"/>
      <c r="AL73" s="5"/>
      <c r="AM73" s="5"/>
    </row>
    <row r="74" spans="1:39">
      <c r="B74" t="s">
        <v>38</v>
      </c>
      <c r="AE74" s="5"/>
      <c r="AF74" s="5"/>
      <c r="AG74" s="5"/>
      <c r="AH74" s="5"/>
      <c r="AI74" s="5"/>
      <c r="AJ74" s="5"/>
      <c r="AK74" s="5"/>
      <c r="AL74" s="5"/>
      <c r="AM74" s="5"/>
    </row>
    <row r="75" spans="1:39">
      <c r="AD75" s="3"/>
      <c r="AE75" s="4"/>
      <c r="AF75" s="4"/>
      <c r="AG75" s="4"/>
      <c r="AH75" s="4"/>
      <c r="AI75" s="4"/>
      <c r="AJ75" s="5"/>
      <c r="AK75" s="5"/>
      <c r="AL75" s="5"/>
      <c r="AM75" s="5"/>
    </row>
    <row r="76" spans="1:39">
      <c r="AD76" s="3"/>
      <c r="AE76" s="4"/>
      <c r="AF76" s="4"/>
      <c r="AG76" s="4"/>
      <c r="AH76" s="4"/>
      <c r="AI76" s="4"/>
      <c r="AJ76" s="5"/>
      <c r="AK76" s="5"/>
      <c r="AL76" s="5"/>
      <c r="AM76" s="5"/>
    </row>
    <row r="77" spans="1:39">
      <c r="AD77" s="3"/>
      <c r="AE77" s="4"/>
      <c r="AF77" s="4"/>
      <c r="AG77" s="4"/>
      <c r="AH77" s="4"/>
      <c r="AI77" s="4"/>
      <c r="AJ77" s="5"/>
      <c r="AK77" s="5"/>
      <c r="AL77" s="5"/>
      <c r="AM77" s="5"/>
    </row>
  </sheetData>
  <mergeCells count="16">
    <mergeCell ref="A72:K72"/>
    <mergeCell ref="B73:C73"/>
    <mergeCell ref="AD46:AM46"/>
    <mergeCell ref="B48:J48"/>
    <mergeCell ref="AE48:AM48"/>
    <mergeCell ref="B49:E49"/>
    <mergeCell ref="G49:J49"/>
    <mergeCell ref="AE49:AH49"/>
    <mergeCell ref="AJ49:AM49"/>
    <mergeCell ref="A1:J1"/>
    <mergeCell ref="B3:J3"/>
    <mergeCell ref="B4:E4"/>
    <mergeCell ref="G4:J4"/>
    <mergeCell ref="B39:J39"/>
    <mergeCell ref="B40:E40"/>
    <mergeCell ref="G40:J40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dcterms:created xsi:type="dcterms:W3CDTF">2015-03-03T16:13:12Z</dcterms:created>
  <dcterms:modified xsi:type="dcterms:W3CDTF">2015-03-03T16:14:02Z</dcterms:modified>
</cp:coreProperties>
</file>