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564" yWindow="324" windowWidth="16608" windowHeight="9432" tabRatio="695" firstSheet="1" activeTab="5"/>
  </bookViews>
  <sheets>
    <sheet name="1. Profession" sheetId="1" r:id="rId1"/>
    <sheet name="2. Location and Operation" sheetId="2" r:id="rId2"/>
    <sheet name="3. Before and After " sheetId="3" r:id="rId3"/>
    <sheet name="4. 3 Things Planned" sheetId="4" r:id="rId4"/>
    <sheet name="6. Significant Understanding" sheetId="6" r:id="rId5"/>
    <sheet name="7. Additional Feedback" sheetId="5" r:id="rId6"/>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24" i="1" l="1"/>
  <c r="D24" i="1"/>
  <c r="E24" i="1"/>
  <c r="F24" i="1"/>
  <c r="G24" i="1"/>
  <c r="H24" i="1"/>
  <c r="I24" i="1"/>
  <c r="J24" i="1"/>
  <c r="B24" i="1"/>
  <c r="D29" i="2"/>
  <c r="E29" i="2"/>
  <c r="F29" i="2"/>
  <c r="G29" i="2"/>
  <c r="C29" i="2"/>
  <c r="L29" i="2"/>
  <c r="J29" i="2"/>
  <c r="J29" i="1"/>
  <c r="C3" i="3"/>
  <c r="C15" i="3"/>
  <c r="C28" i="3"/>
  <c r="D28" i="3"/>
  <c r="C4" i="3"/>
  <c r="C16" i="3"/>
  <c r="C29" i="3"/>
  <c r="D29" i="3"/>
  <c r="C5" i="3"/>
  <c r="C17" i="3"/>
  <c r="C30" i="3"/>
  <c r="D30" i="3"/>
  <c r="C6" i="3"/>
  <c r="C18" i="3"/>
  <c r="C31" i="3"/>
  <c r="D31" i="3"/>
  <c r="C7" i="3"/>
  <c r="C19" i="3"/>
  <c r="C32" i="3"/>
  <c r="D32" i="3"/>
  <c r="C8" i="3"/>
  <c r="C20" i="3"/>
  <c r="C33" i="3"/>
  <c r="D33" i="3"/>
  <c r="C9" i="3"/>
  <c r="C21" i="3"/>
  <c r="C34" i="3"/>
  <c r="D34" i="3"/>
  <c r="D35" i="3"/>
  <c r="S29" i="2"/>
  <c r="R29" i="2"/>
  <c r="Q29" i="2"/>
  <c r="P29" i="2"/>
  <c r="O29" i="2"/>
  <c r="N29" i="2"/>
  <c r="A3" i="6"/>
  <c r="A4" i="6"/>
  <c r="A5" i="6"/>
  <c r="A6" i="6"/>
  <c r="A7" i="6"/>
  <c r="A8" i="6"/>
  <c r="A9" i="6"/>
  <c r="A10" i="6"/>
  <c r="A11" i="6"/>
  <c r="A12" i="6"/>
  <c r="A13" i="6"/>
  <c r="A14" i="6"/>
  <c r="A15" i="6"/>
  <c r="A16" i="6"/>
  <c r="A17" i="6"/>
  <c r="A18" i="6"/>
  <c r="A19" i="6"/>
  <c r="A20" i="6"/>
  <c r="A21" i="6"/>
  <c r="A22" i="6"/>
  <c r="A23" i="6"/>
  <c r="A24" i="6"/>
  <c r="A25" i="6"/>
  <c r="A4" i="1"/>
  <c r="A5" i="1"/>
  <c r="A6" i="1"/>
  <c r="A7" i="1"/>
  <c r="A8" i="1"/>
  <c r="A9" i="1"/>
  <c r="A10" i="1"/>
  <c r="A11" i="1"/>
  <c r="A12" i="1"/>
  <c r="A13" i="1"/>
  <c r="A14" i="1"/>
  <c r="A15" i="1"/>
  <c r="A16" i="1"/>
  <c r="A17" i="1"/>
  <c r="A18" i="1"/>
  <c r="A19" i="1"/>
  <c r="A20" i="1"/>
  <c r="A21" i="1"/>
  <c r="A3" i="5"/>
  <c r="A4" i="5"/>
  <c r="A5" i="5"/>
  <c r="A6" i="5"/>
  <c r="A7" i="5"/>
  <c r="A8" i="5"/>
  <c r="A9" i="5"/>
  <c r="A10" i="5"/>
  <c r="A11" i="5"/>
  <c r="A12" i="5"/>
  <c r="A13" i="5"/>
  <c r="A14" i="5"/>
  <c r="A15" i="5"/>
  <c r="A16" i="5"/>
  <c r="A17" i="5"/>
  <c r="A18" i="5"/>
  <c r="A19" i="5"/>
  <c r="A20" i="5"/>
  <c r="A21" i="5"/>
  <c r="A22" i="5"/>
  <c r="A23" i="5"/>
  <c r="A24" i="5"/>
  <c r="A25" i="5"/>
</calcChain>
</file>

<file path=xl/sharedStrings.xml><?xml version="1.0" encoding="utf-8"?>
<sst xmlns="http://schemas.openxmlformats.org/spreadsheetml/2006/main" count="470" uniqueCount="240">
  <si>
    <t>What is your profession?</t>
  </si>
  <si>
    <t>Field Consultant</t>
  </si>
  <si>
    <t>Public Agency</t>
  </si>
  <si>
    <t>Describe other</t>
  </si>
  <si>
    <t>x</t>
  </si>
  <si>
    <t>Location and Operation</t>
  </si>
  <si>
    <t>Rate your level of understanding of each topic area BEFORE workshop</t>
  </si>
  <si>
    <t>Topic</t>
  </si>
  <si>
    <t>Mean</t>
  </si>
  <si>
    <t>Rate your level of understanding of each topic area AFTER workshop</t>
  </si>
  <si>
    <t>Response Key:</t>
  </si>
  <si>
    <t>None = 1</t>
  </si>
  <si>
    <t>Low = 2</t>
  </si>
  <si>
    <t>Moderate = 3</t>
  </si>
  <si>
    <t>High = 4</t>
  </si>
  <si>
    <t>Very High = 5</t>
  </si>
  <si>
    <t>GAIN of Topic Understanding</t>
  </si>
  <si>
    <t>∆</t>
  </si>
  <si>
    <t>% GAIN</t>
  </si>
  <si>
    <t>List 3 things you plan to do within 6 months with the information gained in this workshop</t>
  </si>
  <si>
    <t>a.</t>
  </si>
  <si>
    <t>General Topic</t>
  </si>
  <si>
    <t>Mentions</t>
  </si>
  <si>
    <t>Respondents</t>
  </si>
  <si>
    <t>b.</t>
  </si>
  <si>
    <t>c.</t>
  </si>
  <si>
    <t>Additional Feedback</t>
  </si>
  <si>
    <t>All great feedback with suggestions such as: resource sheet based on websites and publications available, information presented too quickly for some with limited soil knowledge, increased hands-on activities</t>
  </si>
  <si>
    <t>Farmer/Farm Operator</t>
  </si>
  <si>
    <t>Forester</t>
  </si>
  <si>
    <t>Extension Agent</t>
  </si>
  <si>
    <t>Conservation District</t>
  </si>
  <si>
    <t>Forestry Consultant</t>
  </si>
  <si>
    <t>Researcher</t>
  </si>
  <si>
    <t>Agricultural Educator</t>
  </si>
  <si>
    <t>What State do you reside/work in?</t>
  </si>
  <si>
    <t>PA</t>
  </si>
  <si>
    <t>MD</t>
  </si>
  <si>
    <t>VA</t>
  </si>
  <si>
    <t>WV</t>
  </si>
  <si>
    <t>NJ</t>
  </si>
  <si>
    <t>CT</t>
  </si>
  <si>
    <t>RI</t>
  </si>
  <si>
    <t>NY</t>
  </si>
  <si>
    <t>MA</t>
  </si>
  <si>
    <t>VT</t>
  </si>
  <si>
    <t>NH</t>
  </si>
  <si>
    <t>ME</t>
  </si>
  <si>
    <t>Which State or National Professional Organizations are you associated with?</t>
  </si>
  <si>
    <t>SAF</t>
  </si>
  <si>
    <t>Range of work</t>
  </si>
  <si>
    <t>Forestry</t>
  </si>
  <si>
    <t>Livestock</t>
  </si>
  <si>
    <t>Commodity Cropping</t>
  </si>
  <si>
    <t>Diversified Operations</t>
  </si>
  <si>
    <t>Ag Producers with Woodlot</t>
  </si>
  <si>
    <t>Agroforestry applications in the Northeast</t>
  </si>
  <si>
    <t>Agroforestry as an approach to on-farm natural resource conservation</t>
  </si>
  <si>
    <t xml:space="preserve">Agroforestry Riparian Buffers for water quality </t>
  </si>
  <si>
    <t>Forest Farming products and marketing opportunities</t>
  </si>
  <si>
    <t>Integrating livestock with tree cropping systems</t>
  </si>
  <si>
    <t>Cost-share opportunities for implementing Agroforestry</t>
  </si>
  <si>
    <t xml:space="preserve">Agroforestry resources and planning tools </t>
  </si>
  <si>
    <t xml:space="preserve">Please describe the most significant understanding learned from this training. </t>
  </si>
  <si>
    <t>County, Statewide, etc.</t>
  </si>
  <si>
    <t>Statewide</t>
  </si>
  <si>
    <t>2a. Geographic range of work</t>
  </si>
  <si>
    <t xml:space="preserve">2b. Type of landowners </t>
  </si>
  <si>
    <t>2c.  How many landowners do you work with annually?</t>
  </si>
  <si>
    <t>2d. Approx. how many acres does your work influence?</t>
  </si>
  <si>
    <t>11.5 mil</t>
  </si>
  <si>
    <t>2e. Of the landowners mentioned above, How many…</t>
  </si>
  <si>
    <t>i. Currently utilize Agroforestry Strategies</t>
  </si>
  <si>
    <t>ii. May be interested in implementing?</t>
  </si>
  <si>
    <t>?</t>
  </si>
  <si>
    <t>many</t>
  </si>
  <si>
    <t>2f. Assist landowners with implementation funding?</t>
  </si>
  <si>
    <t>2g. Check all that apply for funding source…</t>
  </si>
  <si>
    <t>Fed Cons. Funding</t>
  </si>
  <si>
    <t>Local Cons. Funding</t>
  </si>
  <si>
    <t>Land Acquisition Fund</t>
  </si>
  <si>
    <t>State Cons. Funding</t>
  </si>
  <si>
    <t>Continue to represent agroforestry as an essential conservation tool for landowners</t>
  </si>
  <si>
    <t xml:space="preserve">ID Agroforestry resources and planning tools to private forest landowners </t>
  </si>
  <si>
    <t xml:space="preserve">Share the information gained in this training with colleagues in the organization and partner organizations that I work alongside. </t>
  </si>
  <si>
    <t>Nuts and Growing Nuts</t>
  </si>
  <si>
    <t xml:space="preserve">Perhaps build in a session for an open forum discussion/hot topics on the 1st day of pressing issues on folks minds, then on the last day have the key presenters address them. </t>
  </si>
  <si>
    <t>Clarion, Butler, Beaver</t>
  </si>
  <si>
    <t>~30, 200-300 by outreach</t>
  </si>
  <si>
    <t>~2,000 visits alone</t>
  </si>
  <si>
    <t>maybe 5, 1 full time income ginseng</t>
  </si>
  <si>
    <t xml:space="preserve">? I'm guessing that younger landowners maybe 50 or less might be interested more than older ones. Sweat is needed more than cash. Also, smaller properties, not large farms. </t>
  </si>
  <si>
    <t>Yes</t>
  </si>
  <si>
    <t>No</t>
  </si>
  <si>
    <t>x very little</t>
  </si>
  <si>
    <t>In my area we have many, many hilltops that were strip mined and planted with pine plantations. Many of those plantations are now dying. Over the decades the pines have prepared the "soil" for hardwood growth. I see a lot of potential for chestnut orchards in those areas. # acres - ?</t>
  </si>
  <si>
    <t>We have a wood landowner conference in clarion every february. We average over 100 landowners in attendance. I think an agroforestry display with a table of literature would be good</t>
  </si>
  <si>
    <t xml:space="preserve">I'll talk to my local NRCS office. They have many farm contacts. They many know some that might be interested in agroforestry but haven't discussed it with them because it isn't their area of expertise. I could help witth that. </t>
  </si>
  <si>
    <t>Silvopasture - I've been aware of it for about 5 years. As a forester I have been strongly oppossed to it. Not I feel better about it for some situations. (where woods is already severly degraded.)</t>
  </si>
  <si>
    <r>
      <t xml:space="preserve">It should be </t>
    </r>
    <r>
      <rPr>
        <u/>
        <sz val="10"/>
        <rFont val="Arial"/>
      </rPr>
      <t>mandatory</t>
    </r>
    <r>
      <rPr>
        <sz val="10"/>
        <rFont val="Arial"/>
        <family val="2"/>
        <charset val="1"/>
      </rPr>
      <t xml:space="preserve"> for our service foresters to attend. We frequently walk properties that are farms with a woodlot. Our interest is in the woods, but we should have some level of understanding of the other farm operations. The agroforestry overlaps both areas - woods and fields, plus water resources. We (service foresters) really need to have </t>
    </r>
    <r>
      <rPr>
        <u/>
        <sz val="10"/>
        <rFont val="Arial"/>
      </rPr>
      <t>some level</t>
    </r>
    <r>
      <rPr>
        <sz val="10"/>
        <rFont val="Arial"/>
        <family val="2"/>
        <charset val="1"/>
      </rPr>
      <t xml:space="preserve"> of understanding about the whole property/operation in addition to being exports on the forest. It all counts to the landowner, so we could give better advice if we had a more comlpete understanding of the whole property and all available practices. Only 2 of us are here. the rest missed out. </t>
    </r>
  </si>
  <si>
    <t>depends</t>
  </si>
  <si>
    <t>good question!</t>
  </si>
  <si>
    <t>more ideas for statewide planning</t>
  </si>
  <si>
    <t>I had not done much thinking about the food safety issue before this and it came up periphally in the few talks - made me ponder it, especially in relation to the multifunction buffer stuff we're working on promoting and piloting</t>
  </si>
  <si>
    <t>This was a great training - great job, all who worked on it! Ideas: More info on food safety - discussion of business models (more in-depth)</t>
  </si>
  <si>
    <t>NJ (NJ - NY - CT - PA)</t>
  </si>
  <si>
    <t>SAF, ISA, ASCA, NJSLTE's</t>
  </si>
  <si>
    <t>NJ all/So. NY/E. PA/S. CT</t>
  </si>
  <si>
    <t>400-500</t>
  </si>
  <si>
    <t>30k acres +/-</t>
  </si>
  <si>
    <t>20-50?</t>
  </si>
  <si>
    <t>10-20</t>
  </si>
  <si>
    <t xml:space="preserve">Add "Agroforestry" info to our company website </t>
  </si>
  <si>
    <t>Leanr more about programs and compatibility w/state regulations</t>
  </si>
  <si>
    <t>Persue qualification as NRCS-TSP in areas of agroforestry</t>
  </si>
  <si>
    <t>Compatibility of agroforestry w/ traditional silviculture and use on smaller/homestead-type farms</t>
  </si>
  <si>
    <t>Bring in NRCS, State conservationist as a "Keynote", Being in successful, beginning commodity agroforester?, Bring in SAF president/officer to discuss A.F. participatin by foresters?</t>
  </si>
  <si>
    <t>DCNR</t>
  </si>
  <si>
    <t>Bucks, Montgomery, Philadelphia, Delaware and eastern half of Chester County</t>
  </si>
  <si>
    <t>&gt;100</t>
  </si>
  <si>
    <t>&gt;1000</t>
  </si>
  <si>
    <t>0</t>
  </si>
  <si>
    <t>at least 50</t>
  </si>
  <si>
    <t>Order buffer planning book and request agroforestry handouts from USDA</t>
  </si>
  <si>
    <t>Work with landowners interested in implementing multifunctional riparian buffers</t>
  </si>
  <si>
    <t>Encourage landowners in walnut quarentine to start alley cropping with walnuts and other annual or perennials</t>
  </si>
  <si>
    <t>The most significant thing was the multifunctional riparian buffer of the recent goal to have 900 miles of buffer added in the next 10 years</t>
  </si>
  <si>
    <t xml:space="preserve">Have it more often and in other parts of the state </t>
  </si>
  <si>
    <t>Greenbrier, Randolph, Pocahontas, Dominican Republic, Honduras</t>
  </si>
  <si>
    <t>varies</t>
  </si>
  <si>
    <t>Improve agroforestry projects on my property</t>
  </si>
  <si>
    <t>Work with families and small communities in the Caribean and Latin America to implement or improve Agroforestry projects</t>
  </si>
  <si>
    <t>Learning more about the resources available for working on Agroforestry projects</t>
  </si>
  <si>
    <t>You did a fantastic job of putting together an agenda with experience and knowledgable presenters. Continue to provide these workshops at other locations along the Eastern US</t>
  </si>
  <si>
    <t>Bee Keeper</t>
  </si>
  <si>
    <t>SAF, NRA</t>
  </si>
  <si>
    <t>Lower Shore</t>
  </si>
  <si>
    <t>xxxx</t>
  </si>
  <si>
    <t>Cover crops = Grass &amp; Conifers = Hardwood Forests Later</t>
  </si>
  <si>
    <t>College Forest Buffer planting well done. More time needed, Parking…. Fisherman Access?TU, Benches at pavillion site, "Drum Log", Ask National Grouse Society</t>
  </si>
  <si>
    <t>Landowner - Retired</t>
  </si>
  <si>
    <t>Planning an alley cropping over a pipeline right of way</t>
  </si>
  <si>
    <t>Encourage understory species on any land which already exist (ginseng, salomon seal, etc.)</t>
  </si>
  <si>
    <t>Encourage farming neighbors to consider these agroforestry practices</t>
  </si>
  <si>
    <t xml:space="preserve">How simple it can be and how complicated it is. I have a lot to learn </t>
  </si>
  <si>
    <t>PA-DCNR</t>
  </si>
  <si>
    <t>N/A</t>
  </si>
  <si>
    <t>Help give state grants to landowners to plant riparian buffers (a lot)</t>
  </si>
  <si>
    <t>tell my neighbor the advantages of at least considering agroforestry strategies (1)</t>
  </si>
  <si>
    <t>Farm my forest (1)</t>
  </si>
  <si>
    <t>I had little to no knowledge on agroforestry. So this whole training opened my eyes not only to the possibilities and advantages, but also the complexities. I plan to pursue many agroforestry strategies but it's good to know there no "one to end all subscription."</t>
  </si>
  <si>
    <t>ATTRA, CASA</t>
  </si>
  <si>
    <t>Adams</t>
  </si>
  <si>
    <t xml:space="preserve">Implement AGRO FORESTRY concepts into farm </t>
  </si>
  <si>
    <t>The resources to</t>
  </si>
  <si>
    <t xml:space="preserve">Include multiple various web addresses of individual disciplines (elderberry, aronia, chestnut) etc. </t>
  </si>
  <si>
    <t>Connecticut</t>
  </si>
  <si>
    <t>Farm tours - seeing real life examples</t>
  </si>
  <si>
    <t>Skip woodland plantings</t>
  </si>
  <si>
    <t>Counties</t>
  </si>
  <si>
    <t xml:space="preserve">Share info w/ other resource pros. And some public. </t>
  </si>
  <si>
    <t>Do more reading about agroforestry practices</t>
  </si>
  <si>
    <t xml:space="preserve">Possibly implement some practices on very small scale on very limitied acreage </t>
  </si>
  <si>
    <t xml:space="preserve">The complexity involved in the various aspects of agroforestry </t>
  </si>
  <si>
    <t xml:space="preserve">Not much to offer. All aspects seemed well-planned and executed. A very worth-while training session </t>
  </si>
  <si>
    <t>PA/MD</t>
  </si>
  <si>
    <t>many, many resources to follow up on for more research!</t>
  </si>
  <si>
    <t>Non-profit education, technical assistance, group facilitation-RC&amp;D</t>
  </si>
  <si>
    <t>Counties in Endless Mt. region. Tioga, Lycoming, Bradford, Sullivan, Susquehanna, and Wyoming</t>
  </si>
  <si>
    <t>100+</t>
  </si>
  <si>
    <t>Talk to landowners - give agroforestry workshop in our region</t>
  </si>
  <si>
    <t>Begin to identify projects</t>
  </si>
  <si>
    <t>Find nurseries selling agroforestry species in my region</t>
  </si>
  <si>
    <t>MD, VA, WV, DE, DC</t>
  </si>
  <si>
    <t>Some- Mostly maple syrup</t>
  </si>
  <si>
    <t>Regional (see above states)</t>
  </si>
  <si>
    <t>our membership is 600+, listserv 3,000 about 1/2 farmers but many on leased land</t>
  </si>
  <si>
    <t>2,000 - 3,000</t>
  </si>
  <si>
    <t xml:space="preserve">develop field days that specifically highlight agroforestry practices to farmers </t>
  </si>
  <si>
    <t xml:space="preserve">agroforestry presentations at out annual conference </t>
  </si>
  <si>
    <t xml:space="preserve">find out more about agroforestry resources for farmers on leased land </t>
  </si>
  <si>
    <t xml:space="preserve">That there are sp ,amu agroforestry resources out there and not enough people know about them? </t>
  </si>
  <si>
    <t>Small logistical detail: would have been helpful to have cell phone number of organizer/someone on the bus</t>
  </si>
  <si>
    <t>Land trust</t>
  </si>
  <si>
    <t>Land Trust Alliance, PA Land Trust Association</t>
  </si>
  <si>
    <t>7 county region of south central PA</t>
  </si>
  <si>
    <t>consider integratoing agroforestry including fruits, nuts and ornamentals in preserve management plans for our conservancy</t>
  </si>
  <si>
    <t xml:space="preserve">incorporate agroforestry practices when I ask easement landowners about the techniques they'd like to experiment with </t>
  </si>
  <si>
    <t xml:space="preserve">Learn more! Check out bunches of the resources recommended in the week </t>
  </si>
  <si>
    <t xml:space="preserve">Managing farms as ecologies, including there economy - promoting diversification, ecosystem services, naturalizing processes… minimizing energy and capital inputs in favor of information and ideas </t>
  </si>
  <si>
    <t xml:space="preserve">I loved that we had the co-op reps come in and speak about considerations in reaching markets and the business end and the farm planning exercise </t>
  </si>
  <si>
    <t>Audits and Inspections</t>
  </si>
  <si>
    <t>Ohio</t>
  </si>
  <si>
    <t>NSAC, NOC, IOIA</t>
  </si>
  <si>
    <t>Ohio and all neighboring states plus Iowa, Missouri, Virginia and Illinois</t>
  </si>
  <si>
    <t>50+ direct; 400 consultation/resource</t>
  </si>
  <si>
    <t xml:space="preserve">?: Direct consultation about 1,500 ac </t>
  </si>
  <si>
    <t>20+</t>
  </si>
  <si>
    <t>Promote opportunity through on-demand calls - incorporate into begin farming program - organize wksp @ annual conference - implement alley cropping on tuscarauras farm - diversify superberry plantings on marrow farm - clear understory and introduce grazing animals on Adams Farm - Sum 2017: organize farm tour and edu wksp</t>
  </si>
  <si>
    <t xml:space="preserve">Planning tools and calculators available </t>
  </si>
  <si>
    <t>Economics for sustainable rural development and it's financing</t>
  </si>
  <si>
    <t>WV/Potomac Highlands</t>
  </si>
  <si>
    <t>Chesapeake Bay Watershed, Southern Rhode Island, potentially nationwide</t>
  </si>
  <si>
    <t>none yet</t>
  </si>
  <si>
    <t xml:space="preserve">? Project planned starts with 50 acres. Eventually unlimited in scale </t>
  </si>
  <si>
    <r>
      <t xml:space="preserve">None are likely to be using agroforestry strategies </t>
    </r>
    <r>
      <rPr>
        <u/>
        <sz val="10"/>
        <rFont val="Arial"/>
      </rPr>
      <t>now</t>
    </r>
    <r>
      <rPr>
        <sz val="10"/>
        <rFont val="Arial"/>
        <family val="2"/>
        <charset val="1"/>
      </rPr>
      <t xml:space="preserve">. All </t>
    </r>
    <r>
      <rPr>
        <u/>
        <sz val="10"/>
        <rFont val="Arial"/>
      </rPr>
      <t>will</t>
    </r>
    <r>
      <rPr>
        <sz val="10"/>
        <rFont val="Arial"/>
        <family val="2"/>
        <charset val="1"/>
      </rPr>
      <t xml:space="preserve"> be interested!</t>
    </r>
  </si>
  <si>
    <t>x - not yet, soon</t>
  </si>
  <si>
    <t xml:space="preserve">I will be working with two non-profit organizations to initiate a specified alley-cropping intensive agroforestry project, pioneered by about ten landowners, five in west virginia and 5 in rhode island. </t>
  </si>
  <si>
    <t>I plan to work with these non-profits to apply to NESARE for first year funding of these pioneer plantation and related education and technical support</t>
  </si>
  <si>
    <t xml:space="preserve">I plan to learn from relevent USDA supported programs, including NAC and NIFA, to identify a long-term support base for WILMA's 4 year research project on oil seed trees. </t>
  </si>
  <si>
    <t xml:space="preserve">I understood that the four-year research project on oil seed trees that WILMA (my company) is promoting is consisten with the best expert thinking here about how agroforestry can best be used to grow farm incomes sustainably while serving environmental and social goals of the region. However, because this project has strategic vision far ahead of current USDA thinking, official finance will be only marginally helpful in the initial sponsorship of our project. NESARE may help to fill the gap next year. </t>
  </si>
  <si>
    <t xml:space="preserve">Consider day 2 as time for expert practicioners to discuss their operations at the conference center (rather than busing the trainees to their production sites). Perhaps help them show videos to support their talks (which they would value for their own purpose). Some of the day 3's topics might fint into an afternoon of day 2. Then in day 3, make time for small-group or, one - on - one meetings for trainees with the presenting staff. Let them sign up to meet to discuss how they expect to use this training. </t>
  </si>
  <si>
    <t>AF Student</t>
  </si>
  <si>
    <t>Lancaster, Chester, Berkes counties</t>
  </si>
  <si>
    <t>Develop low-cost riparian buffer plans</t>
  </si>
  <si>
    <t>Start personal nursery with AF species</t>
  </si>
  <si>
    <t>Continue connecting w/AF professionals</t>
  </si>
  <si>
    <t xml:space="preserve">The difficulty of implementing AF system, but potential profits and benefits as well </t>
  </si>
  <si>
    <t>Indirectly affect ~ 738,000</t>
  </si>
  <si>
    <t xml:space="preserve">State </t>
  </si>
  <si>
    <t># Participants</t>
  </si>
  <si>
    <t>Total Landowners Influenced (roughly)</t>
  </si>
  <si>
    <t>PA, MD, VA, DE, WV</t>
  </si>
  <si>
    <t>SAF, Agriultural History Association, Forest History Service, North American History Society, Farm-Based Education Network (regional Coordinator) National Ag in the Classroom, FFA</t>
  </si>
  <si>
    <t>Mid-Atlantic Region (MD, PA, NJ, VA, Wva, DE) to include national and international presentations</t>
  </si>
  <si>
    <t>40+</t>
  </si>
  <si>
    <t>No idea - my work is primarily in farm-based education training and curriculum development</t>
  </si>
  <si>
    <t>20+ (especially if it ties to public education)</t>
  </si>
  <si>
    <t>Introduce agroforestry to MD high school ag programs to enhance what they (if anything) with forestry education.</t>
  </si>
  <si>
    <t>Work to bring an agroforestry workshop to MD farm-based educators to help them identify ways they can build their on-farm/ site conservation capacity and develop school/career programs around their projects for high school, post-secondary, and young farmers/foresters.</t>
  </si>
  <si>
    <t>Feature more agroforestry education opportunities through our educators newsletter The Buzz and try to get a workshop accepted into the big MAEOE conference for school campus farms and student farmers.</t>
  </si>
  <si>
    <t xml:space="preserve">As an agricultural and environmental historian I was reminded over and over again of how the Northeast has experienced a massive reforestation over the last century. It is important in this respect to make land owners aware of the resources available to them that take advantage of the re-greening of our region, to develop (with an eye for ecology) their forest resources for sustainable businesses and landscapes.  </t>
  </si>
  <si>
    <t>However, it is important too to understand that the working farmer or landowner may or may  not have the time, energy, or money to invest in new projects, income generators, upkeep, marketing. More assistance is needed. Not everyone (certainly not me or any farmer I know of) has much time on their hands to pour into a new venture. I think one presenter made light of the fact that he had a weekend each month (48 hours)  to devote to his buffer project, and was overheard while on a tour to make light again of how easy it is to buy this or that or give a few hours here or there. I’m guessing he was no full time farm operator – and I was glad to hear other presenters and host site folks describe how difficult it is to manage time, secure funding, find help, etc. This drove home for me the importance of what I do as an educator – to promote this work to students looking for careers opportunities, internships, business ideas – to get more young folks into the field.</t>
  </si>
  <si>
    <t xml:space="preserve">The tours were great – I really enjoyed seeing a variety of applications of agroforestry. But I was most impressed by the native plantsman with the home-based woodland nursery who gave us an honest assessment of the challenges and difficulties of his job – his age factoring in, climate change, marketing ideas that worked and didn’t. I think it is important to hear all sides of a story and as educational consultants, to help address these kinds of problems with our clients. I could think of ten students in Maryland who would jump at the chance to intern on that nursery site, to learn the craft, and maybe provide the next generation of management as the owner steps back. </t>
  </si>
  <si>
    <t>Agroforestry has been around a long time but is thought of as something new in our culture. I think to offer a broader perspective on how agroforestry is done in other regions and countries would be very valuable. In my time in Northern Spain I learned so much about control burning, forest industry, community-based fire fighting, and community forestry industry that has yet to surface in the Northeast – a very similar environment.  I think the training offered in Biglersville has just scraped the top of the iceberg for what is possible in the Northeast, but we need a more comprehensive menu of targeted topic trainings, problem-solving sessions, and broader/accessible resources to assist.</t>
  </si>
  <si>
    <t>Total Acres of Land Influenced</t>
  </si>
  <si>
    <t>Total Landowners currently practicing</t>
  </si>
  <si>
    <t xml:space="preserve">Total landowners interested in practicing… </t>
  </si>
  <si>
    <t>Exact response</t>
  </si>
  <si>
    <t xml:space="preserve">Exact Response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</si>
</sst>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name val="Arial"/>
      <family val="2"/>
      <charset val="1"/>
    </font>
    <font>
      <sz val="10"/>
      <name val="Arial"/>
    </font>
    <font>
      <b/>
      <i/>
      <sz val="10"/>
      <color rgb="FF558ED5"/>
      <name val="Georgia"/>
      <family val="1"/>
      <charset val="1"/>
    </font>
    <font>
      <sz val="10"/>
      <name val="Georgia"/>
      <family val="1"/>
      <charset val="1"/>
    </font>
    <font>
      <b/>
      <sz val="10"/>
      <name val="Arial"/>
      <family val="2"/>
      <charset val="1"/>
    </font>
    <font>
      <b/>
      <i/>
      <sz val="14"/>
      <color rgb="FF558ED5"/>
      <name val="Arial"/>
      <family val="2"/>
      <charset val="1"/>
    </font>
    <font>
      <b/>
      <i/>
      <sz val="10"/>
      <color rgb="FF558ED5"/>
      <name val="Arial"/>
      <family val="2"/>
      <charset val="1"/>
    </font>
    <font>
      <b/>
      <i/>
      <sz val="10"/>
      <color rgb="FF4F81BD"/>
      <name val="Arial"/>
      <family val="2"/>
      <charset val="1"/>
    </font>
    <font>
      <sz val="10"/>
      <color rgb="FF000000"/>
      <name val="Arial"/>
      <family val="2"/>
      <charset val="1"/>
    </font>
    <font>
      <sz val="12"/>
      <color rgb="FF000000"/>
      <name val="Tw Cen MT"/>
      <family val="2"/>
      <charset val="1"/>
    </font>
    <font>
      <b/>
      <sz val="10"/>
      <color rgb="FFE46C0A"/>
      <name val="Arial"/>
      <family val="2"/>
      <charset val="1"/>
    </font>
    <font>
      <b/>
      <sz val="10"/>
      <color rgb="FFF79646"/>
      <name val="Arial"/>
      <family val="2"/>
      <charset val="1"/>
    </font>
    <font>
      <b/>
      <sz val="10"/>
      <name val="Georgia"/>
      <family val="1"/>
      <charset val="1"/>
    </font>
    <font>
      <sz val="10"/>
      <color rgb="FF984807"/>
      <name val="Arial"/>
      <family val="2"/>
      <charset val="1"/>
    </font>
    <font>
      <sz val="10"/>
      <color rgb="FF00B050"/>
      <name val="Arial"/>
      <family val="2"/>
      <charset val="1"/>
    </font>
    <font>
      <sz val="10"/>
      <color rgb="FF953735"/>
      <name val="Arial"/>
      <family val="2"/>
      <charset val="1"/>
    </font>
    <font>
      <sz val="10"/>
      <color rgb="FFFF0000"/>
      <name val="Arial"/>
      <family val="2"/>
      <charset val="1"/>
    </font>
    <font>
      <b/>
      <sz val="10"/>
      <color rgb="FFF79646"/>
      <name val="Calibri"/>
      <family val="2"/>
      <charset val="1"/>
    </font>
    <font>
      <b/>
      <sz val="10"/>
      <color rgb="FFF79646"/>
      <name val="Georgia"/>
      <family val="1"/>
      <charset val="1"/>
    </font>
    <font>
      <u/>
      <sz val="10"/>
      <color theme="10"/>
      <name val="Arial"/>
      <family val="2"/>
      <charset val="1"/>
    </font>
    <font>
      <u/>
      <sz val="10"/>
      <color theme="11"/>
      <name val="Arial"/>
      <family val="2"/>
      <charset val="1"/>
    </font>
    <font>
      <sz val="10"/>
      <color theme="1"/>
      <name val="Arial"/>
    </font>
    <font>
      <b/>
      <i/>
      <sz val="10"/>
      <color theme="4"/>
      <name val="Arial"/>
    </font>
    <font>
      <u/>
      <sz val="10"/>
      <name val="Arial"/>
    </font>
    <font>
      <sz val="12"/>
      <name val="Calibri"/>
    </font>
    <font>
      <sz val="10"/>
      <name val="Times New Roman"/>
    </font>
  </fonts>
  <fills count="22">
    <fill>
      <patternFill patternType="none"/>
    </fill>
    <fill>
      <patternFill patternType="gray125"/>
    </fill>
    <fill>
      <patternFill patternType="solid">
        <fgColor rgb="FF9BBB59"/>
        <bgColor rgb="FFC4BD97"/>
      </patternFill>
    </fill>
    <fill>
      <patternFill patternType="solid">
        <fgColor rgb="FFC3D69B"/>
        <bgColor rgb="FFC4BD97"/>
      </patternFill>
    </fill>
    <fill>
      <patternFill patternType="solid">
        <fgColor rgb="FFE6B9B8"/>
        <bgColor rgb="FFFAC090"/>
      </patternFill>
    </fill>
    <fill>
      <patternFill patternType="solid">
        <fgColor rgb="FFFAC090"/>
        <bgColor rgb="FFE6B9B8"/>
      </patternFill>
    </fill>
    <fill>
      <patternFill patternType="solid">
        <fgColor rgb="FFC4BD97"/>
        <bgColor rgb="FFC3D69B"/>
      </patternFill>
    </fill>
    <fill>
      <patternFill patternType="solid">
        <fgColor rgb="FFE6E0EC"/>
        <bgColor rgb="FFFFFFFF"/>
      </patternFill>
    </fill>
    <fill>
      <patternFill patternType="solid">
        <fgColor rgb="FFB9CDE5"/>
        <bgColor rgb="FF99CCFF"/>
      </patternFill>
    </fill>
    <fill>
      <patternFill patternType="solid">
        <fgColor theme="0"/>
        <bgColor rgb="FFFAC090"/>
      </patternFill>
    </fill>
    <fill>
      <patternFill patternType="solid">
        <fgColor theme="0"/>
        <bgColor rgb="FFE6B9B8"/>
      </patternFill>
    </fill>
    <fill>
      <patternFill patternType="solid">
        <fgColor theme="0"/>
        <bgColor rgb="FFC3D69B"/>
      </patternFill>
    </fill>
    <fill>
      <patternFill patternType="solid">
        <fgColor theme="0"/>
        <bgColor rgb="FF99CCFF"/>
      </patternFill>
    </fill>
    <fill>
      <patternFill patternType="solid">
        <fgColor theme="0"/>
        <bgColor rgb="FFFFFFFF"/>
      </patternFill>
    </fill>
    <fill>
      <patternFill patternType="solid">
        <fgColor theme="0"/>
        <bgColor indexed="64"/>
      </patternFill>
    </fill>
    <fill>
      <patternFill patternType="solid">
        <fgColor theme="0"/>
        <bgColor rgb="FFFFFFCC"/>
      </patternFill>
    </fill>
    <fill>
      <patternFill patternType="solid">
        <fgColor theme="0"/>
        <bgColor rgb="FFC4BD97"/>
      </patternFill>
    </fill>
    <fill>
      <patternFill patternType="solid">
        <fgColor theme="6"/>
        <bgColor indexed="64"/>
      </patternFill>
    </fill>
    <fill>
      <patternFill patternType="solid">
        <fgColor theme="9"/>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right/>
      <top style="thin">
        <color auto="1"/>
      </top>
      <bottom style="medium">
        <color auto="1"/>
      </bottom>
      <diagonal/>
    </border>
    <border>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s>
  <cellStyleXfs count="62">
    <xf numFmtId="0" fontId="0" fillId="0" borderId="0"/>
    <xf numFmtId="9" fontId="1"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179">
    <xf numFmtId="0" fontId="0" fillId="0" borderId="0" xfId="0"/>
    <xf numFmtId="0" fontId="0" fillId="0" borderId="1" xfId="0" applyBorder="1"/>
    <xf numFmtId="0" fontId="3" fillId="0" borderId="1" xfId="0" applyFont="1" applyBorder="1" applyAlignment="1">
      <alignment horizontal="center"/>
    </xf>
    <xf numFmtId="0" fontId="3" fillId="0" borderId="1" xfId="0" applyFont="1" applyBorder="1" applyAlignment="1"/>
    <xf numFmtId="0" fontId="0" fillId="0" borderId="0" xfId="0" applyBorder="1"/>
    <xf numFmtId="0" fontId="4" fillId="0" borderId="1" xfId="0" applyFont="1" applyBorder="1" applyAlignment="1">
      <alignment horizontal="center"/>
    </xf>
    <xf numFmtId="0" fontId="0" fillId="0" borderId="1" xfId="0" applyBorder="1" applyAlignment="1">
      <alignment horizontal="center"/>
    </xf>
    <xf numFmtId="0" fontId="0" fillId="0" borderId="1" xfId="0" applyFont="1" applyBorder="1"/>
    <xf numFmtId="0" fontId="0" fillId="0" borderId="1"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center"/>
    </xf>
    <xf numFmtId="0" fontId="0" fillId="0" borderId="1" xfId="0" applyFont="1" applyBorder="1" applyAlignment="1">
      <alignment horizontal="left"/>
    </xf>
    <xf numFmtId="0" fontId="0" fillId="0" borderId="1" xfId="0" applyBorder="1"/>
    <xf numFmtId="0" fontId="4" fillId="0" borderId="2" xfId="0" applyFont="1" applyBorder="1" applyAlignment="1">
      <alignment horizontal="center"/>
    </xf>
    <xf numFmtId="0" fontId="0" fillId="0" borderId="1" xfId="0" applyFont="1" applyBorder="1"/>
    <xf numFmtId="0" fontId="4" fillId="2" borderId="1" xfId="0" applyFont="1" applyFill="1" applyBorder="1" applyAlignment="1">
      <alignment horizontal="center"/>
    </xf>
    <xf numFmtId="9" fontId="0" fillId="0" borderId="0" xfId="1" applyFont="1" applyBorder="1" applyAlignment="1" applyProtection="1">
      <alignment horizontal="center"/>
    </xf>
    <xf numFmtId="0" fontId="6" fillId="0" borderId="3" xfId="0" applyFont="1" applyBorder="1" applyAlignment="1">
      <alignment horizontal="center"/>
    </xf>
    <xf numFmtId="0" fontId="7" fillId="0" borderId="1" xfId="0" applyFont="1" applyBorder="1" applyAlignment="1">
      <alignment horizontal="center"/>
    </xf>
    <xf numFmtId="0" fontId="8" fillId="0" borderId="2" xfId="0" applyFont="1" applyBorder="1" applyAlignment="1">
      <alignment horizontal="center" vertical="center" wrapText="1"/>
    </xf>
    <xf numFmtId="0" fontId="8" fillId="0" borderId="1" xfId="0" applyFont="1" applyBorder="1" applyAlignment="1">
      <alignment horizontal="center" vertical="top" wrapText="1"/>
    </xf>
    <xf numFmtId="0" fontId="8" fillId="0" borderId="2" xfId="0" applyFont="1" applyBorder="1" applyAlignment="1">
      <alignment horizontal="center" vertical="center"/>
    </xf>
    <xf numFmtId="0" fontId="8" fillId="0" borderId="1" xfId="0" applyFont="1" applyBorder="1" applyAlignment="1">
      <alignment horizontal="center" vertical="top"/>
    </xf>
    <xf numFmtId="2" fontId="8" fillId="0" borderId="1" xfId="0" applyNumberFormat="1" applyFont="1" applyBorder="1" applyAlignment="1">
      <alignment horizontal="center" vertical="top"/>
    </xf>
    <xf numFmtId="0" fontId="9" fillId="0" borderId="1" xfId="0" applyFont="1" applyBorder="1" applyAlignment="1">
      <alignment horizontal="center" vertical="top"/>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0" fillId="0" borderId="1" xfId="0" applyFont="1" applyBorder="1" applyAlignment="1">
      <alignment horizontal="center"/>
    </xf>
    <xf numFmtId="164" fontId="11" fillId="0" borderId="1" xfId="0" applyNumberFormat="1" applyFont="1" applyBorder="1" applyAlignment="1">
      <alignment horizontal="center"/>
    </xf>
    <xf numFmtId="0" fontId="4" fillId="0" borderId="1" xfId="0" applyFont="1" applyBorder="1" applyAlignment="1">
      <alignment horizontal="left" wrapText="1"/>
    </xf>
    <xf numFmtId="0" fontId="4" fillId="0" borderId="1" xfId="0" applyFont="1" applyBorder="1"/>
    <xf numFmtId="164" fontId="12" fillId="0" borderId="1" xfId="0" applyNumberFormat="1" applyFont="1" applyBorder="1" applyAlignment="1">
      <alignment horizontal="center"/>
    </xf>
    <xf numFmtId="0" fontId="13" fillId="3" borderId="1" xfId="0" applyFont="1" applyFill="1" applyBorder="1" applyAlignment="1">
      <alignment horizontal="center" wrapText="1"/>
    </xf>
    <xf numFmtId="0" fontId="13" fillId="3" borderId="1" xfId="0" applyFont="1" applyFill="1" applyBorder="1" applyAlignment="1">
      <alignment horizontal="center"/>
    </xf>
    <xf numFmtId="164" fontId="12" fillId="0" borderId="0" xfId="0" applyNumberFormat="1" applyFont="1" applyBorder="1" applyAlignment="1">
      <alignment horizontal="center"/>
    </xf>
    <xf numFmtId="0" fontId="14" fillId="0" borderId="0" xfId="0" applyFont="1" applyAlignment="1">
      <alignment wrapText="1"/>
    </xf>
    <xf numFmtId="0" fontId="0" fillId="0" borderId="0" xfId="0" applyFont="1" applyAlignment="1">
      <alignment wrapText="1"/>
    </xf>
    <xf numFmtId="0" fontId="4" fillId="0" borderId="5" xfId="0" applyFont="1" applyBorder="1" applyAlignment="1">
      <alignment wrapText="1"/>
    </xf>
    <xf numFmtId="0" fontId="4" fillId="0" borderId="5" xfId="0" applyFont="1" applyBorder="1"/>
    <xf numFmtId="0" fontId="15" fillId="3" borderId="1" xfId="0" applyFont="1" applyFill="1" applyBorder="1" applyAlignment="1">
      <alignment horizontal="center" wrapText="1"/>
    </xf>
    <xf numFmtId="0" fontId="15" fillId="3" borderId="1" xfId="0" applyFont="1" applyFill="1" applyBorder="1" applyAlignment="1">
      <alignment horizontal="center"/>
    </xf>
    <xf numFmtId="0" fontId="16" fillId="0" borderId="0" xfId="0" applyFont="1" applyAlignment="1">
      <alignment wrapText="1"/>
    </xf>
    <xf numFmtId="0" fontId="0" fillId="0" borderId="0" xfId="0" applyFont="1" applyBorder="1" applyAlignment="1">
      <alignment horizontal="center"/>
    </xf>
    <xf numFmtId="0" fontId="4" fillId="0" borderId="0" xfId="0" applyFont="1" applyBorder="1" applyAlignment="1">
      <alignment horizontal="center" wrapText="1"/>
    </xf>
    <xf numFmtId="0" fontId="4" fillId="0" borderId="0" xfId="0" applyFont="1" applyBorder="1" applyAlignment="1">
      <alignment horizontal="center"/>
    </xf>
    <xf numFmtId="0" fontId="4" fillId="0" borderId="0" xfId="0" applyFont="1" applyBorder="1"/>
    <xf numFmtId="164" fontId="12" fillId="0" borderId="1" xfId="0" applyNumberFormat="1" applyFont="1" applyBorder="1"/>
    <xf numFmtId="0" fontId="12" fillId="0" borderId="0" xfId="0" applyFont="1"/>
    <xf numFmtId="0" fontId="6" fillId="0" borderId="1" xfId="0" applyFont="1" applyBorder="1"/>
    <xf numFmtId="0" fontId="0" fillId="4" borderId="1" xfId="0" applyFont="1" applyFill="1" applyBorder="1"/>
    <xf numFmtId="0" fontId="4" fillId="0" borderId="1" xfId="0" applyFont="1" applyBorder="1"/>
    <xf numFmtId="0" fontId="0" fillId="5" borderId="1" xfId="0" applyFont="1" applyFill="1" applyBorder="1"/>
    <xf numFmtId="0" fontId="0" fillId="6" borderId="1" xfId="0" applyFont="1" applyFill="1" applyBorder="1"/>
    <xf numFmtId="0" fontId="0" fillId="7" borderId="1" xfId="0" applyFont="1" applyFill="1" applyBorder="1"/>
    <xf numFmtId="0" fontId="0" fillId="8" borderId="1" xfId="0" applyFont="1" applyFill="1" applyBorder="1"/>
    <xf numFmtId="0" fontId="0" fillId="0" borderId="1" xfId="0" applyFont="1" applyBorder="1" applyAlignment="1">
      <alignment wrapText="1"/>
    </xf>
    <xf numFmtId="0" fontId="0" fillId="0" borderId="7" xfId="0" applyFont="1" applyBorder="1"/>
    <xf numFmtId="0" fontId="0" fillId="0" borderId="1" xfId="0" applyFont="1" applyBorder="1" applyAlignment="1">
      <alignment horizontal="left" vertical="center"/>
    </xf>
    <xf numFmtId="0" fontId="0" fillId="9" borderId="1" xfId="0" applyFont="1" applyFill="1" applyBorder="1"/>
    <xf numFmtId="0" fontId="0" fillId="10" borderId="1" xfId="0" applyFont="1" applyFill="1" applyBorder="1"/>
    <xf numFmtId="0" fontId="0" fillId="11" borderId="1" xfId="0" applyFont="1" applyFill="1" applyBorder="1"/>
    <xf numFmtId="0" fontId="0" fillId="12" borderId="1" xfId="0" applyFont="1" applyFill="1" applyBorder="1"/>
    <xf numFmtId="0" fontId="0" fillId="13" borderId="1" xfId="0" applyFont="1" applyFill="1" applyBorder="1"/>
    <xf numFmtId="0" fontId="0" fillId="14" borderId="1" xfId="0" applyFont="1" applyFill="1" applyBorder="1"/>
    <xf numFmtId="0" fontId="0" fillId="15" borderId="1" xfId="0" applyFont="1" applyFill="1" applyBorder="1"/>
    <xf numFmtId="0" fontId="0" fillId="14" borderId="1" xfId="0" applyFill="1" applyBorder="1"/>
    <xf numFmtId="0" fontId="0" fillId="16" borderId="1" xfId="0" applyFont="1" applyFill="1" applyBorder="1"/>
    <xf numFmtId="0" fontId="0" fillId="16" borderId="1" xfId="0" applyFill="1" applyBorder="1"/>
    <xf numFmtId="0" fontId="5" fillId="0" borderId="5" xfId="0" applyFont="1" applyBorder="1" applyAlignment="1">
      <alignment horizontal="center"/>
    </xf>
    <xf numFmtId="0" fontId="0" fillId="0" borderId="13" xfId="0" applyBorder="1" applyAlignment="1">
      <alignment horizontal="center"/>
    </xf>
    <xf numFmtId="0" fontId="8" fillId="0" borderId="12" xfId="0" applyFont="1" applyBorder="1" applyAlignment="1">
      <alignment horizontal="center" vertical="top"/>
    </xf>
    <xf numFmtId="2" fontId="8" fillId="0" borderId="12" xfId="0" applyNumberFormat="1" applyFont="1" applyBorder="1" applyAlignment="1">
      <alignment horizontal="center" vertical="top"/>
    </xf>
    <xf numFmtId="0" fontId="0" fillId="0" borderId="12" xfId="0" applyFont="1" applyBorder="1" applyAlignment="1">
      <alignment horizontal="center"/>
    </xf>
    <xf numFmtId="0" fontId="0" fillId="0" borderId="14" xfId="0" applyFont="1" applyBorder="1" applyAlignment="1">
      <alignment horizontal="center"/>
    </xf>
    <xf numFmtId="0" fontId="0" fillId="0" borderId="2" xfId="0" applyBorder="1" applyAlignment="1">
      <alignment horizontal="center"/>
    </xf>
    <xf numFmtId="0" fontId="6" fillId="0" borderId="17" xfId="0" applyFont="1" applyBorder="1" applyAlignment="1">
      <alignment horizontal="center"/>
    </xf>
    <xf numFmtId="0" fontId="8" fillId="0" borderId="19" xfId="0" applyFont="1" applyBorder="1" applyAlignment="1">
      <alignment horizontal="center" vertical="center"/>
    </xf>
    <xf numFmtId="0" fontId="0" fillId="0" borderId="19" xfId="0" applyFont="1" applyBorder="1" applyAlignment="1">
      <alignment horizontal="center" vertical="center"/>
    </xf>
    <xf numFmtId="0" fontId="0" fillId="0" borderId="18" xfId="0" applyFont="1" applyBorder="1" applyAlignment="1">
      <alignment horizontal="center" vertical="center"/>
    </xf>
    <xf numFmtId="0" fontId="0" fillId="0" borderId="18" xfId="0" applyBorder="1" applyAlignment="1">
      <alignment horizontal="center"/>
    </xf>
    <xf numFmtId="0" fontId="0" fillId="0" borderId="20" xfId="0" applyFont="1" applyBorder="1" applyAlignment="1">
      <alignment horizontal="center" vertical="center"/>
    </xf>
    <xf numFmtId="0" fontId="22" fillId="0" borderId="24" xfId="0" applyFont="1" applyBorder="1"/>
    <xf numFmtId="0" fontId="0" fillId="0" borderId="25" xfId="0" applyBorder="1" applyAlignment="1">
      <alignment horizontal="center"/>
    </xf>
    <xf numFmtId="0" fontId="0" fillId="0" borderId="26" xfId="0" applyBorder="1"/>
    <xf numFmtId="0" fontId="8" fillId="0" borderId="27" xfId="0" applyFont="1" applyBorder="1" applyAlignment="1">
      <alignment horizontal="center" vertical="center" wrapText="1"/>
    </xf>
    <xf numFmtId="0" fontId="8" fillId="0" borderId="28" xfId="0" applyFont="1" applyBorder="1" applyAlignment="1">
      <alignment horizontal="center" vertical="top" wrapText="1"/>
    </xf>
    <xf numFmtId="0" fontId="0" fillId="0" borderId="29" xfId="0" applyBorder="1" applyAlignment="1">
      <alignment horizontal="center"/>
    </xf>
    <xf numFmtId="0" fontId="6" fillId="0" borderId="21" xfId="0" applyFont="1" applyBorder="1" applyAlignment="1">
      <alignment horizontal="center"/>
    </xf>
    <xf numFmtId="0" fontId="21" fillId="0" borderId="14" xfId="0" applyFont="1" applyBorder="1" applyAlignment="1">
      <alignment horizontal="center"/>
    </xf>
    <xf numFmtId="0" fontId="0" fillId="0" borderId="15" xfId="0" applyBorder="1" applyAlignment="1">
      <alignment horizontal="center"/>
    </xf>
    <xf numFmtId="0" fontId="0" fillId="0" borderId="23" xfId="0"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23" xfId="0" applyFill="1"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4" fillId="0" borderId="1" xfId="0" applyFont="1" applyBorder="1" applyAlignment="1">
      <alignment horizontal="center"/>
    </xf>
    <xf numFmtId="0" fontId="4" fillId="17" borderId="37" xfId="0" applyFont="1" applyFill="1" applyBorder="1" applyAlignment="1">
      <alignment horizontal="center"/>
    </xf>
    <xf numFmtId="0" fontId="4" fillId="17" borderId="38" xfId="0" applyFont="1" applyFill="1" applyBorder="1" applyAlignment="1">
      <alignment horizontal="center"/>
    </xf>
    <xf numFmtId="9" fontId="4" fillId="0" borderId="40" xfId="1" applyFont="1" applyBorder="1" applyAlignment="1">
      <alignment horizontal="center"/>
    </xf>
    <xf numFmtId="9" fontId="4" fillId="0" borderId="41" xfId="1" applyFont="1" applyBorder="1" applyAlignment="1">
      <alignment horizontal="center"/>
    </xf>
    <xf numFmtId="9" fontId="4" fillId="0" borderId="42" xfId="1" applyFont="1" applyBorder="1" applyAlignment="1">
      <alignment horizontal="center"/>
    </xf>
    <xf numFmtId="0" fontId="0" fillId="18" borderId="0" xfId="0" applyFont="1" applyFill="1"/>
    <xf numFmtId="0" fontId="9" fillId="0" borderId="9" xfId="0" applyFont="1" applyBorder="1" applyAlignment="1">
      <alignment horizontal="center" vertical="top"/>
    </xf>
    <xf numFmtId="0" fontId="9" fillId="0" borderId="11" xfId="0" applyFont="1" applyBorder="1" applyAlignment="1">
      <alignment horizontal="center" vertical="top"/>
    </xf>
    <xf numFmtId="0" fontId="9" fillId="0" borderId="12" xfId="0" applyFont="1" applyBorder="1" applyAlignment="1">
      <alignment horizontal="center" vertical="top"/>
    </xf>
    <xf numFmtId="0" fontId="9" fillId="0" borderId="13" xfId="0" applyFont="1" applyBorder="1" applyAlignment="1">
      <alignment horizontal="center" vertical="top"/>
    </xf>
    <xf numFmtId="0" fontId="9" fillId="0" borderId="14" xfId="0" applyFont="1" applyBorder="1" applyAlignment="1">
      <alignment horizontal="center" vertical="top"/>
    </xf>
    <xf numFmtId="0" fontId="9" fillId="0" borderId="16" xfId="0" applyFont="1" applyBorder="1" applyAlignment="1">
      <alignment horizontal="center" vertical="top"/>
    </xf>
    <xf numFmtId="0" fontId="9" fillId="0" borderId="0" xfId="0" applyFont="1" applyBorder="1" applyAlignment="1">
      <alignment horizontal="center" vertical="top"/>
    </xf>
    <xf numFmtId="0" fontId="4" fillId="19" borderId="43" xfId="0" applyFont="1" applyFill="1" applyBorder="1"/>
    <xf numFmtId="0" fontId="4" fillId="19" borderId="44" xfId="0" applyFont="1" applyFill="1" applyBorder="1"/>
    <xf numFmtId="0" fontId="0" fillId="0" borderId="46" xfId="0" applyFill="1" applyBorder="1" applyAlignment="1">
      <alignment horizontal="center"/>
    </xf>
    <xf numFmtId="0" fontId="0" fillId="0" borderId="8" xfId="0" applyBorder="1" applyAlignment="1">
      <alignment horizontal="center"/>
    </xf>
    <xf numFmtId="0" fontId="0" fillId="0" borderId="47" xfId="0" applyBorder="1" applyAlignment="1">
      <alignment horizontal="center"/>
    </xf>
    <xf numFmtId="49" fontId="0" fillId="0" borderId="47" xfId="0" applyNumberFormat="1" applyBorder="1" applyAlignment="1">
      <alignment horizontal="center"/>
    </xf>
    <xf numFmtId="49" fontId="0" fillId="0" borderId="46" xfId="0" applyNumberFormat="1" applyBorder="1" applyAlignment="1">
      <alignment horizontal="center"/>
    </xf>
    <xf numFmtId="0" fontId="22" fillId="0" borderId="35" xfId="0" applyFont="1" applyBorder="1" applyAlignment="1">
      <alignment horizontal="center"/>
    </xf>
    <xf numFmtId="0" fontId="0" fillId="0" borderId="46" xfId="0" applyBorder="1" applyAlignment="1">
      <alignment horizontal="center"/>
    </xf>
    <xf numFmtId="2" fontId="0" fillId="0" borderId="25" xfId="0" applyNumberFormat="1" applyBorder="1" applyAlignment="1">
      <alignment horizontal="center"/>
    </xf>
    <xf numFmtId="49" fontId="0" fillId="0" borderId="25" xfId="0" applyNumberFormat="1" applyBorder="1" applyAlignment="1">
      <alignment horizontal="center"/>
    </xf>
    <xf numFmtId="0" fontId="24" fillId="0" borderId="0" xfId="0" applyFont="1"/>
    <xf numFmtId="0" fontId="25" fillId="0" borderId="0" xfId="0" applyFont="1" applyAlignment="1">
      <alignment vertical="center"/>
    </xf>
    <xf numFmtId="2" fontId="0" fillId="0" borderId="0" xfId="0" applyNumberFormat="1"/>
    <xf numFmtId="0" fontId="0" fillId="0" borderId="48" xfId="0" applyBorder="1" applyAlignment="1">
      <alignment horizontal="center"/>
    </xf>
    <xf numFmtId="0" fontId="4" fillId="0" borderId="9" xfId="0" applyFont="1" applyBorder="1" applyAlignment="1">
      <alignment horizontal="center"/>
    </xf>
    <xf numFmtId="3" fontId="0" fillId="20" borderId="14" xfId="0" applyNumberFormat="1" applyFill="1" applyBorder="1" applyAlignment="1">
      <alignment horizontal="center"/>
    </xf>
    <xf numFmtId="0" fontId="0" fillId="0" borderId="32" xfId="0" applyFill="1" applyBorder="1" applyAlignment="1">
      <alignment horizontal="center"/>
    </xf>
    <xf numFmtId="2" fontId="0" fillId="0" borderId="34" xfId="0" applyNumberFormat="1" applyBorder="1" applyAlignment="1">
      <alignment horizontal="center"/>
    </xf>
    <xf numFmtId="0" fontId="0" fillId="0" borderId="34" xfId="0" applyNumberFormat="1" applyBorder="1" applyAlignment="1">
      <alignment horizontal="center"/>
    </xf>
    <xf numFmtId="0" fontId="22" fillId="0" borderId="49" xfId="0" applyFont="1" applyBorder="1"/>
    <xf numFmtId="0" fontId="0" fillId="0" borderId="20" xfId="0" applyBorder="1"/>
    <xf numFmtId="0" fontId="0" fillId="0" borderId="27" xfId="0" applyBorder="1" applyAlignment="1">
      <alignment horizontal="center"/>
    </xf>
    <xf numFmtId="0" fontId="0" fillId="0" borderId="19" xfId="0" applyBorder="1" applyAlignment="1">
      <alignment horizontal="center"/>
    </xf>
    <xf numFmtId="3" fontId="0" fillId="0" borderId="19" xfId="0" applyNumberFormat="1" applyBorder="1" applyAlignment="1">
      <alignment horizontal="center"/>
    </xf>
    <xf numFmtId="0" fontId="0" fillId="0" borderId="50" xfId="0" applyBorder="1" applyAlignment="1">
      <alignment horizontal="center"/>
    </xf>
    <xf numFmtId="0" fontId="18" fillId="0" borderId="47" xfId="0" applyFont="1" applyBorder="1" applyAlignment="1"/>
    <xf numFmtId="0" fontId="18" fillId="0" borderId="34" xfId="0" applyFont="1" applyBorder="1" applyAlignment="1"/>
    <xf numFmtId="0" fontId="11" fillId="0" borderId="9" xfId="0" applyFont="1" applyBorder="1" applyAlignment="1">
      <alignment vertical="center"/>
    </xf>
    <xf numFmtId="0" fontId="17" fillId="0" borderId="10" xfId="0" applyFont="1" applyBorder="1" applyAlignment="1">
      <alignment horizontal="center"/>
    </xf>
    <xf numFmtId="0" fontId="18" fillId="0" borderId="11" xfId="0" applyFont="1" applyBorder="1" applyAlignment="1"/>
    <xf numFmtId="164" fontId="12" fillId="0" borderId="15" xfId="0" applyNumberFormat="1" applyFont="1" applyBorder="1"/>
    <xf numFmtId="2" fontId="12" fillId="0" borderId="30" xfId="0" applyNumberFormat="1" applyFont="1" applyBorder="1"/>
    <xf numFmtId="2" fontId="12" fillId="0" borderId="13" xfId="0" applyNumberFormat="1" applyFont="1" applyBorder="1"/>
    <xf numFmtId="2" fontId="12" fillId="0" borderId="45" xfId="0" applyNumberFormat="1" applyFont="1" applyBorder="1"/>
    <xf numFmtId="2" fontId="12" fillId="0" borderId="16" xfId="0" applyNumberFormat="1" applyFont="1" applyBorder="1"/>
    <xf numFmtId="2" fontId="12" fillId="21" borderId="21" xfId="0" applyNumberFormat="1" applyFont="1" applyFill="1" applyBorder="1"/>
    <xf numFmtId="0" fontId="4" fillId="0" borderId="22" xfId="0" applyFont="1" applyBorder="1" applyAlignment="1">
      <alignment horizontal="center"/>
    </xf>
    <xf numFmtId="3" fontId="4" fillId="20" borderId="23" xfId="0" applyNumberFormat="1" applyFont="1" applyFill="1" applyBorder="1" applyAlignment="1">
      <alignment horizontal="center"/>
    </xf>
    <xf numFmtId="2" fontId="0" fillId="0" borderId="51" xfId="0" applyNumberFormat="1" applyBorder="1" applyAlignment="1">
      <alignment horizontal="center"/>
    </xf>
    <xf numFmtId="0" fontId="4" fillId="0" borderId="49" xfId="0" applyFont="1" applyBorder="1" applyAlignment="1">
      <alignment horizontal="center"/>
    </xf>
    <xf numFmtId="0" fontId="4" fillId="20" borderId="20" xfId="0" applyFont="1" applyFill="1" applyBorder="1" applyAlignment="1">
      <alignment horizontal="center"/>
    </xf>
    <xf numFmtId="0" fontId="0" fillId="0" borderId="5" xfId="0" applyBorder="1" applyAlignment="1">
      <alignment horizontal="center"/>
    </xf>
    <xf numFmtId="0" fontId="4" fillId="0" borderId="49" xfId="0" applyFont="1" applyFill="1" applyBorder="1" applyAlignment="1">
      <alignment horizontal="center"/>
    </xf>
    <xf numFmtId="0" fontId="4" fillId="20" borderId="37" xfId="0" applyFont="1" applyFill="1" applyBorder="1" applyAlignment="1">
      <alignment horizontal="center"/>
    </xf>
    <xf numFmtId="0" fontId="4" fillId="20" borderId="38" xfId="0" applyFont="1" applyFill="1" applyBorder="1" applyAlignment="1">
      <alignment horizontal="center"/>
    </xf>
    <xf numFmtId="0" fontId="4" fillId="20" borderId="39" xfId="0" applyFont="1" applyFill="1" applyBorder="1" applyAlignment="1">
      <alignment horizontal="center"/>
    </xf>
    <xf numFmtId="0" fontId="2" fillId="0" borderId="8" xfId="0" applyFont="1" applyBorder="1" applyAlignment="1">
      <alignment horizontal="center"/>
    </xf>
    <xf numFmtId="0" fontId="5" fillId="0" borderId="1" xfId="0" applyFont="1" applyBorder="1" applyAlignment="1">
      <alignment horizontal="center"/>
    </xf>
    <xf numFmtId="0" fontId="7" fillId="0" borderId="24" xfId="0" applyFont="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22" fillId="0" borderId="31" xfId="0" applyFont="1" applyBorder="1" applyAlignment="1">
      <alignment horizontal="center"/>
    </xf>
    <xf numFmtId="0" fontId="22" fillId="0" borderId="35" xfId="0" applyFont="1" applyBorder="1" applyAlignment="1">
      <alignment horizontal="center"/>
    </xf>
    <xf numFmtId="0" fontId="22" fillId="0" borderId="22" xfId="0" applyFont="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24" xfId="0" applyFont="1" applyBorder="1" applyAlignment="1">
      <alignment horizontal="center"/>
    </xf>
    <xf numFmtId="0" fontId="4" fillId="0" borderId="1" xfId="0" applyFont="1" applyBorder="1" applyAlignment="1">
      <alignment horizontal="center"/>
    </xf>
    <xf numFmtId="0" fontId="6" fillId="0" borderId="4" xfId="0" applyFont="1" applyBorder="1" applyAlignment="1">
      <alignment horizontal="center"/>
    </xf>
    <xf numFmtId="0" fontId="4" fillId="0" borderId="1" xfId="0" applyFont="1" applyBorder="1" applyAlignment="1">
      <alignment horizontal="right"/>
    </xf>
    <xf numFmtId="0" fontId="4" fillId="0" borderId="1" xfId="0" applyFont="1" applyBorder="1" applyAlignment="1">
      <alignment horizontal="center" wrapText="1"/>
    </xf>
    <xf numFmtId="0" fontId="22" fillId="0" borderId="1" xfId="0" applyFont="1" applyBorder="1" applyAlignment="1">
      <alignment horizontal="center"/>
    </xf>
  </cellXfs>
  <cellStyles count="6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Normal" xfId="0" builtinId="0"/>
    <cellStyle name="Percent" xfId="1" builtinId="5"/>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4BD97"/>
      <rgbColor rgb="FF558ED5"/>
      <rgbColor rgb="FF9999FF"/>
      <rgbColor rgb="FF953735"/>
      <rgbColor rgb="FFFFFFCC"/>
      <rgbColor rgb="FFE6E0EC"/>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3D69B"/>
      <rgbColor rgb="FFFFFF99"/>
      <rgbColor rgb="FF99CCFF"/>
      <rgbColor rgb="FFE6B9B8"/>
      <rgbColor rgb="FFCC99FF"/>
      <rgbColor rgb="FFFAC090"/>
      <rgbColor rgb="FF3366FF"/>
      <rgbColor rgb="FF33CCCC"/>
      <rgbColor rgb="FF9BBB59"/>
      <rgbColor rgb="FFFFCC00"/>
      <rgbColor rgb="FFF79646"/>
      <rgbColor rgb="FFE46C0A"/>
      <rgbColor rgb="FF4F81BD"/>
      <rgbColor rgb="FF969696"/>
      <rgbColor rgb="FF003366"/>
      <rgbColor rgb="FF00B050"/>
      <rgbColor rgb="FF003300"/>
      <rgbColor rgb="FF333300"/>
      <rgbColor rgb="FF984807"/>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pane ySplit="2" topLeftCell="A3" activePane="bottomLeft" state="frozen"/>
      <selection pane="bottomLeft" activeCell="H32" sqref="H32"/>
    </sheetView>
  </sheetViews>
  <sheetFormatPr defaultColWidth="8.77734375" defaultRowHeight="13.2" x14ac:dyDescent="0.25"/>
  <cols>
    <col min="1" max="1" width="3.77734375" customWidth="1"/>
    <col min="2" max="2" width="19.33203125" customWidth="1"/>
    <col min="3" max="3" width="9.33203125" customWidth="1"/>
    <col min="4" max="4" width="13" customWidth="1"/>
    <col min="5" max="5" width="14.6640625" customWidth="1"/>
    <col min="6" max="6" width="17.33203125" customWidth="1"/>
    <col min="7" max="7" width="13.77734375" customWidth="1"/>
    <col min="8" max="8" width="17.44140625" customWidth="1"/>
    <col min="9" max="9" width="10.33203125" customWidth="1"/>
    <col min="10" max="10" width="17.109375" customWidth="1"/>
    <col min="11" max="11" width="50.6640625" customWidth="1"/>
    <col min="13" max="13" width="33.33203125" customWidth="1"/>
    <col min="14" max="14" width="65" customWidth="1"/>
    <col min="17" max="17" width="11.44140625" customWidth="1"/>
  </cols>
  <sheetData>
    <row r="1" spans="1:17" ht="18" thickBot="1" x14ac:dyDescent="0.35">
      <c r="A1" s="163" t="s">
        <v>0</v>
      </c>
      <c r="B1" s="163"/>
      <c r="C1" s="163"/>
      <c r="D1" s="163"/>
      <c r="E1" s="163"/>
      <c r="F1" s="163"/>
      <c r="G1" s="163"/>
      <c r="H1" s="163"/>
      <c r="I1" s="163"/>
      <c r="J1" s="163"/>
      <c r="K1" s="163"/>
      <c r="M1" s="164" t="s">
        <v>5</v>
      </c>
      <c r="N1" s="164"/>
    </row>
    <row r="2" spans="1:17" ht="13.8" thickBot="1" x14ac:dyDescent="0.3">
      <c r="A2" s="1"/>
      <c r="B2" s="2" t="s">
        <v>28</v>
      </c>
      <c r="C2" s="2" t="s">
        <v>29</v>
      </c>
      <c r="D2" s="2" t="s">
        <v>2</v>
      </c>
      <c r="E2" s="2" t="s">
        <v>30</v>
      </c>
      <c r="F2" s="2" t="s">
        <v>31</v>
      </c>
      <c r="G2" s="2" t="s">
        <v>1</v>
      </c>
      <c r="H2" s="2" t="s">
        <v>32</v>
      </c>
      <c r="I2" s="2" t="s">
        <v>33</v>
      </c>
      <c r="J2" s="2" t="s">
        <v>34</v>
      </c>
      <c r="K2" s="3" t="s">
        <v>3</v>
      </c>
      <c r="L2" s="4"/>
      <c r="M2" s="17" t="s">
        <v>35</v>
      </c>
      <c r="N2" s="18" t="s">
        <v>48</v>
      </c>
      <c r="P2" s="116" t="s">
        <v>219</v>
      </c>
      <c r="Q2" s="117" t="s">
        <v>220</v>
      </c>
    </row>
    <row r="3" spans="1:17" ht="15.6" x14ac:dyDescent="0.25">
      <c r="A3" s="1">
        <v>1</v>
      </c>
      <c r="B3" s="5"/>
      <c r="C3" s="5"/>
      <c r="D3" s="5" t="s">
        <v>4</v>
      </c>
      <c r="E3" s="5"/>
      <c r="F3" s="5"/>
      <c r="G3" s="5"/>
      <c r="H3" s="5"/>
      <c r="I3" s="5"/>
      <c r="J3" s="10"/>
      <c r="K3" s="7"/>
      <c r="M3" s="19" t="s">
        <v>36</v>
      </c>
      <c r="N3" s="20" t="s">
        <v>49</v>
      </c>
      <c r="P3" s="109" t="s">
        <v>38</v>
      </c>
      <c r="Q3" s="110">
        <v>2</v>
      </c>
    </row>
    <row r="4" spans="1:17" ht="15.6" x14ac:dyDescent="0.25">
      <c r="A4" s="1">
        <f t="shared" ref="A4:A18" si="0">A3+1</f>
        <v>2</v>
      </c>
      <c r="B4" s="5" t="s">
        <v>4</v>
      </c>
      <c r="C4" s="5" t="s">
        <v>4</v>
      </c>
      <c r="D4" s="5" t="s">
        <v>4</v>
      </c>
      <c r="E4" s="5"/>
      <c r="F4" s="5"/>
      <c r="G4" s="5"/>
      <c r="H4" s="5"/>
      <c r="I4" s="5"/>
      <c r="J4" s="10"/>
      <c r="K4" s="9"/>
      <c r="M4" s="21" t="s">
        <v>36</v>
      </c>
      <c r="N4" s="22"/>
      <c r="P4" s="111" t="s">
        <v>39</v>
      </c>
      <c r="Q4" s="112">
        <v>4</v>
      </c>
    </row>
    <row r="5" spans="1:17" ht="15.6" x14ac:dyDescent="0.25">
      <c r="A5" s="1">
        <f t="shared" si="0"/>
        <v>3</v>
      </c>
      <c r="B5" s="5"/>
      <c r="C5" s="5"/>
      <c r="D5" s="5" t="s">
        <v>4</v>
      </c>
      <c r="E5" s="5"/>
      <c r="F5" s="5"/>
      <c r="G5" s="5"/>
      <c r="H5" s="5"/>
      <c r="I5" s="5"/>
      <c r="J5" s="10"/>
      <c r="K5" s="9"/>
      <c r="M5" s="21" t="s">
        <v>36</v>
      </c>
      <c r="N5" s="23" t="s">
        <v>49</v>
      </c>
      <c r="P5" s="111" t="s">
        <v>37</v>
      </c>
      <c r="Q5" s="112">
        <v>4</v>
      </c>
    </row>
    <row r="6" spans="1:17" ht="15.6" x14ac:dyDescent="0.25">
      <c r="A6" s="1">
        <f t="shared" si="0"/>
        <v>4</v>
      </c>
      <c r="B6" s="5"/>
      <c r="C6" s="5" t="s">
        <v>4</v>
      </c>
      <c r="D6" s="5"/>
      <c r="E6" s="5"/>
      <c r="F6" s="5"/>
      <c r="G6" s="5"/>
      <c r="H6" s="5" t="s">
        <v>4</v>
      </c>
      <c r="I6" s="5"/>
      <c r="J6" s="10"/>
      <c r="K6" s="9"/>
      <c r="M6" s="21" t="s">
        <v>105</v>
      </c>
      <c r="N6" s="22" t="s">
        <v>106</v>
      </c>
      <c r="P6" s="111" t="s">
        <v>36</v>
      </c>
      <c r="Q6" s="112">
        <v>14</v>
      </c>
    </row>
    <row r="7" spans="1:17" ht="15.6" x14ac:dyDescent="0.25">
      <c r="A7" s="1">
        <f t="shared" si="0"/>
        <v>5</v>
      </c>
      <c r="B7" s="5"/>
      <c r="C7" s="5" t="s">
        <v>4</v>
      </c>
      <c r="D7" s="5"/>
      <c r="E7" s="5"/>
      <c r="F7" s="5"/>
      <c r="G7" s="5"/>
      <c r="H7" s="5"/>
      <c r="I7" s="5"/>
      <c r="J7" s="10"/>
      <c r="K7" s="10"/>
      <c r="M7" s="21" t="s">
        <v>36</v>
      </c>
      <c r="N7" s="22" t="s">
        <v>117</v>
      </c>
      <c r="P7" s="111" t="s">
        <v>40</v>
      </c>
      <c r="Q7" s="112">
        <v>1</v>
      </c>
    </row>
    <row r="8" spans="1:17" ht="15.6" x14ac:dyDescent="0.25">
      <c r="A8" s="1">
        <f t="shared" si="0"/>
        <v>6</v>
      </c>
      <c r="B8" s="5"/>
      <c r="C8" s="5" t="s">
        <v>4</v>
      </c>
      <c r="D8" s="5"/>
      <c r="E8" s="5"/>
      <c r="F8" s="5"/>
      <c r="G8" s="5"/>
      <c r="H8" s="5"/>
      <c r="I8" s="5"/>
      <c r="J8" s="10"/>
      <c r="K8" s="11"/>
      <c r="M8" s="21" t="s">
        <v>39</v>
      </c>
      <c r="N8" s="22" t="s">
        <v>39</v>
      </c>
      <c r="P8" s="111" t="s">
        <v>41</v>
      </c>
      <c r="Q8" s="112">
        <v>2</v>
      </c>
    </row>
    <row r="9" spans="1:17" ht="15.6" x14ac:dyDescent="0.25">
      <c r="A9" s="1">
        <f t="shared" si="0"/>
        <v>7</v>
      </c>
      <c r="B9" s="5"/>
      <c r="C9" s="5" t="s">
        <v>4</v>
      </c>
      <c r="D9" s="5" t="s">
        <v>4</v>
      </c>
      <c r="E9" s="5"/>
      <c r="F9" s="5"/>
      <c r="G9" s="5"/>
      <c r="H9" s="5"/>
      <c r="I9" s="5"/>
      <c r="J9" s="10"/>
      <c r="K9" s="11" t="s">
        <v>134</v>
      </c>
      <c r="M9" s="21" t="s">
        <v>37</v>
      </c>
      <c r="N9" s="22" t="s">
        <v>135</v>
      </c>
      <c r="P9" s="111" t="s">
        <v>43</v>
      </c>
      <c r="Q9" s="112">
        <v>1</v>
      </c>
    </row>
    <row r="10" spans="1:17" ht="15.6" x14ac:dyDescent="0.25">
      <c r="A10" s="1">
        <f t="shared" si="0"/>
        <v>8</v>
      </c>
      <c r="B10" s="5" t="s">
        <v>4</v>
      </c>
      <c r="C10" s="5" t="s">
        <v>4</v>
      </c>
      <c r="D10" s="5"/>
      <c r="E10" s="5"/>
      <c r="F10" s="5"/>
      <c r="G10" s="5"/>
      <c r="H10" s="5"/>
      <c r="I10" s="5"/>
      <c r="J10" s="10"/>
      <c r="K10" s="7" t="s">
        <v>140</v>
      </c>
      <c r="M10" s="21" t="s">
        <v>36</v>
      </c>
      <c r="N10" s="22" t="s">
        <v>49</v>
      </c>
      <c r="P10" s="111" t="s">
        <v>42</v>
      </c>
      <c r="Q10" s="112"/>
    </row>
    <row r="11" spans="1:17" ht="15.6" x14ac:dyDescent="0.25">
      <c r="A11" s="1">
        <f t="shared" si="0"/>
        <v>9</v>
      </c>
      <c r="B11" s="5"/>
      <c r="C11" s="5"/>
      <c r="D11" s="5" t="s">
        <v>4</v>
      </c>
      <c r="E11" s="5"/>
      <c r="F11" s="5"/>
      <c r="G11" s="5"/>
      <c r="H11" s="5"/>
      <c r="I11" s="5"/>
      <c r="J11" s="10"/>
      <c r="K11" s="12"/>
      <c r="M11" s="21" t="s">
        <v>36</v>
      </c>
      <c r="N11" s="22" t="s">
        <v>145</v>
      </c>
      <c r="P11" s="111" t="s">
        <v>44</v>
      </c>
      <c r="Q11" s="112"/>
    </row>
    <row r="12" spans="1:17" ht="15.6" x14ac:dyDescent="0.25">
      <c r="A12" s="1">
        <f t="shared" si="0"/>
        <v>10</v>
      </c>
      <c r="B12" s="5" t="s">
        <v>4</v>
      </c>
      <c r="C12" s="5"/>
      <c r="D12" s="5"/>
      <c r="E12" s="5"/>
      <c r="F12" s="5"/>
      <c r="G12" s="5"/>
      <c r="H12" s="5"/>
      <c r="I12" s="5"/>
      <c r="J12" s="10"/>
      <c r="K12" s="7"/>
      <c r="M12" s="21" t="s">
        <v>36</v>
      </c>
      <c r="N12" s="22" t="s">
        <v>151</v>
      </c>
      <c r="P12" s="111" t="s">
        <v>45</v>
      </c>
      <c r="Q12" s="112"/>
    </row>
    <row r="13" spans="1:17" ht="15.6" x14ac:dyDescent="0.25">
      <c r="A13" s="1">
        <f t="shared" si="0"/>
        <v>11</v>
      </c>
      <c r="B13" s="5"/>
      <c r="C13" s="5"/>
      <c r="D13" s="5"/>
      <c r="E13" s="5"/>
      <c r="F13" s="5"/>
      <c r="G13" s="5" t="s">
        <v>4</v>
      </c>
      <c r="H13" s="5"/>
      <c r="I13" s="5"/>
      <c r="J13" s="10"/>
      <c r="K13" s="12"/>
      <c r="M13" s="21" t="s">
        <v>41</v>
      </c>
      <c r="N13" s="22"/>
      <c r="P13" s="111" t="s">
        <v>46</v>
      </c>
      <c r="Q13" s="112"/>
    </row>
    <row r="14" spans="1:17" ht="16.2" thickBot="1" x14ac:dyDescent="0.3">
      <c r="A14" s="1">
        <f t="shared" si="0"/>
        <v>12</v>
      </c>
      <c r="B14" s="5"/>
      <c r="C14" s="5" t="s">
        <v>4</v>
      </c>
      <c r="D14" s="5"/>
      <c r="E14" s="5"/>
      <c r="F14" s="5"/>
      <c r="G14" s="5"/>
      <c r="H14" s="5"/>
      <c r="I14" s="9"/>
      <c r="J14" s="10"/>
      <c r="K14" s="7"/>
      <c r="M14" s="21" t="s">
        <v>36</v>
      </c>
      <c r="N14" s="22" t="s">
        <v>49</v>
      </c>
      <c r="P14" s="113" t="s">
        <v>47</v>
      </c>
      <c r="Q14" s="114"/>
    </row>
    <row r="15" spans="1:17" ht="15.6" x14ac:dyDescent="0.25">
      <c r="A15" s="1">
        <f t="shared" si="0"/>
        <v>13</v>
      </c>
      <c r="B15" s="5" t="s">
        <v>4</v>
      </c>
      <c r="C15" s="13"/>
      <c r="D15" s="5"/>
      <c r="E15" s="5"/>
      <c r="F15" s="5"/>
      <c r="G15" s="5"/>
      <c r="H15" s="5"/>
      <c r="I15" s="5"/>
      <c r="J15" s="10"/>
      <c r="K15" s="12"/>
      <c r="M15" s="25" t="s">
        <v>165</v>
      </c>
      <c r="N15" s="8"/>
      <c r="P15" s="115"/>
      <c r="Q15" s="115"/>
    </row>
    <row r="16" spans="1:17" x14ac:dyDescent="0.25">
      <c r="A16" s="1">
        <f t="shared" si="0"/>
        <v>14</v>
      </c>
      <c r="B16" s="5"/>
      <c r="C16" s="13"/>
      <c r="D16" s="5"/>
      <c r="E16" s="5" t="s">
        <v>4</v>
      </c>
      <c r="F16" s="5"/>
      <c r="G16" s="5" t="s">
        <v>4</v>
      </c>
      <c r="H16" s="5"/>
      <c r="I16" s="5"/>
      <c r="J16" s="10" t="s">
        <v>4</v>
      </c>
      <c r="K16" s="12" t="s">
        <v>167</v>
      </c>
      <c r="M16" s="25" t="s">
        <v>36</v>
      </c>
      <c r="N16" s="8"/>
    </row>
    <row r="17" spans="1:14" x14ac:dyDescent="0.25">
      <c r="A17" s="1">
        <f t="shared" si="0"/>
        <v>15</v>
      </c>
      <c r="B17" s="5" t="s">
        <v>4</v>
      </c>
      <c r="C17" s="5"/>
      <c r="D17" s="6"/>
      <c r="E17" s="6"/>
      <c r="F17" s="6"/>
      <c r="G17" s="5"/>
      <c r="H17" s="1"/>
      <c r="I17" s="14"/>
      <c r="J17" s="10" t="s">
        <v>4</v>
      </c>
      <c r="K17" s="12"/>
      <c r="M17" s="25" t="s">
        <v>173</v>
      </c>
      <c r="N17" s="8"/>
    </row>
    <row r="18" spans="1:14" x14ac:dyDescent="0.25">
      <c r="A18" s="1">
        <f t="shared" si="0"/>
        <v>16</v>
      </c>
      <c r="B18" s="5"/>
      <c r="C18" s="5"/>
      <c r="D18" s="6"/>
      <c r="E18" s="8"/>
      <c r="F18" s="6"/>
      <c r="G18" s="10" t="s">
        <v>4</v>
      </c>
      <c r="H18" s="5" t="s">
        <v>4</v>
      </c>
      <c r="I18" s="14"/>
      <c r="J18" s="14"/>
      <c r="K18" s="12" t="s">
        <v>183</v>
      </c>
      <c r="M18" s="25" t="s">
        <v>36</v>
      </c>
      <c r="N18" s="8" t="s">
        <v>184</v>
      </c>
    </row>
    <row r="19" spans="1:14" x14ac:dyDescent="0.25">
      <c r="A19" s="12">
        <f t="shared" ref="A19:A21" si="1">A18+1</f>
        <v>17</v>
      </c>
      <c r="B19" s="10" t="s">
        <v>4</v>
      </c>
      <c r="C19" s="13"/>
      <c r="D19" s="10"/>
      <c r="E19" s="10"/>
      <c r="F19" s="10"/>
      <c r="G19" s="10" t="s">
        <v>4</v>
      </c>
      <c r="H19" s="10"/>
      <c r="I19" s="10"/>
      <c r="J19" s="10" t="s">
        <v>4</v>
      </c>
      <c r="K19" s="12" t="s">
        <v>191</v>
      </c>
      <c r="M19" s="25" t="s">
        <v>192</v>
      </c>
      <c r="N19" s="8" t="s">
        <v>193</v>
      </c>
    </row>
    <row r="20" spans="1:14" x14ac:dyDescent="0.25">
      <c r="A20" s="12">
        <f t="shared" si="1"/>
        <v>18</v>
      </c>
      <c r="B20" s="10"/>
      <c r="C20" s="10"/>
      <c r="D20" s="6"/>
      <c r="E20" s="6"/>
      <c r="F20" s="6"/>
      <c r="G20" s="10"/>
      <c r="H20" s="12"/>
      <c r="I20" s="10" t="s">
        <v>4</v>
      </c>
      <c r="J20" s="10" t="s">
        <v>4</v>
      </c>
      <c r="K20" s="12" t="s">
        <v>200</v>
      </c>
      <c r="M20" s="26" t="s">
        <v>201</v>
      </c>
      <c r="N20" s="8"/>
    </row>
    <row r="21" spans="1:14" x14ac:dyDescent="0.25">
      <c r="A21" s="12">
        <f t="shared" si="1"/>
        <v>19</v>
      </c>
      <c r="B21" s="10"/>
      <c r="C21" s="10"/>
      <c r="D21" s="6"/>
      <c r="E21" s="8"/>
      <c r="F21" s="6"/>
      <c r="G21" s="6"/>
      <c r="H21" s="10"/>
      <c r="I21" s="14"/>
      <c r="J21" s="102" t="s">
        <v>4</v>
      </c>
      <c r="K21" s="12" t="s">
        <v>212</v>
      </c>
      <c r="M21" s="25" t="s">
        <v>36</v>
      </c>
      <c r="N21" s="8"/>
    </row>
    <row r="22" spans="1:14" x14ac:dyDescent="0.25">
      <c r="A22" s="12">
        <v>20</v>
      </c>
      <c r="B22" s="102"/>
      <c r="C22" s="102"/>
      <c r="D22" s="6"/>
      <c r="E22" s="8"/>
      <c r="F22" s="6"/>
      <c r="G22" s="6"/>
      <c r="H22" s="102"/>
      <c r="I22" s="14"/>
      <c r="J22" s="102" t="s">
        <v>4</v>
      </c>
      <c r="K22" s="12"/>
      <c r="M22" s="25" t="s">
        <v>222</v>
      </c>
      <c r="N22" s="8" t="s">
        <v>223</v>
      </c>
    </row>
    <row r="23" spans="1:14" x14ac:dyDescent="0.25">
      <c r="B23" s="15">
        <v>6</v>
      </c>
      <c r="C23" s="15">
        <v>7</v>
      </c>
      <c r="D23" s="15">
        <v>5</v>
      </c>
      <c r="E23" s="15">
        <v>1</v>
      </c>
      <c r="F23" s="15">
        <v>0</v>
      </c>
      <c r="G23" s="15">
        <v>4</v>
      </c>
      <c r="H23" s="15">
        <v>2</v>
      </c>
      <c r="I23" s="15">
        <v>1</v>
      </c>
      <c r="J23" s="15">
        <v>6</v>
      </c>
      <c r="K23" s="4"/>
      <c r="M23" s="25"/>
      <c r="N23" s="8"/>
    </row>
    <row r="24" spans="1:14" x14ac:dyDescent="0.25">
      <c r="B24" s="16">
        <f>B23/20</f>
        <v>0.3</v>
      </c>
      <c r="C24" s="16">
        <f t="shared" ref="C24:J24" si="2">C23/20</f>
        <v>0.35</v>
      </c>
      <c r="D24" s="16">
        <f t="shared" si="2"/>
        <v>0.25</v>
      </c>
      <c r="E24" s="16">
        <f t="shared" si="2"/>
        <v>0.05</v>
      </c>
      <c r="F24" s="16">
        <f t="shared" si="2"/>
        <v>0</v>
      </c>
      <c r="G24" s="16">
        <f t="shared" si="2"/>
        <v>0.2</v>
      </c>
      <c r="H24" s="16">
        <f t="shared" si="2"/>
        <v>0.1</v>
      </c>
      <c r="I24" s="16">
        <f t="shared" si="2"/>
        <v>0.05</v>
      </c>
      <c r="J24" s="16">
        <f t="shared" si="2"/>
        <v>0.3</v>
      </c>
      <c r="K24" s="4"/>
      <c r="M24" s="6"/>
      <c r="N24" s="8"/>
    </row>
    <row r="25" spans="1:14" x14ac:dyDescent="0.25">
      <c r="M25" s="25"/>
      <c r="N25" s="8"/>
    </row>
    <row r="26" spans="1:14" x14ac:dyDescent="0.25">
      <c r="M26" s="25"/>
      <c r="N26" s="8"/>
    </row>
    <row r="27" spans="1:14" x14ac:dyDescent="0.25">
      <c r="M27" s="25"/>
      <c r="N27" s="8"/>
    </row>
    <row r="29" spans="1:14" x14ac:dyDescent="0.25">
      <c r="J29">
        <f>18/20</f>
        <v>0.9</v>
      </c>
    </row>
  </sheetData>
  <mergeCells count="2">
    <mergeCell ref="A1:K1"/>
    <mergeCell ref="M1:N1"/>
  </mergeCells>
  <pageMargins left="0.7" right="0.7" top="0.75" bottom="0.75" header="0.51180555555555496" footer="0.51180555555555496"/>
  <pageSetup firstPageNumber="0"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D1" workbookViewId="0">
      <selection activeCell="N36" sqref="N36"/>
    </sheetView>
  </sheetViews>
  <sheetFormatPr defaultColWidth="8.77734375" defaultRowHeight="13.2" x14ac:dyDescent="0.25"/>
  <cols>
    <col min="1" max="1" width="10.77734375" customWidth="1"/>
    <col min="2" max="2" width="33.33203125" customWidth="1"/>
    <col min="3" max="3" width="10.109375" customWidth="1"/>
    <col min="4" max="4" width="11.6640625" customWidth="1"/>
    <col min="5" max="5" width="19" customWidth="1"/>
    <col min="6" max="6" width="19.44140625" customWidth="1"/>
    <col min="7" max="7" width="22.109375" customWidth="1"/>
    <col min="8" max="8" width="72.77734375" customWidth="1"/>
    <col min="9" max="9" width="45.77734375" customWidth="1"/>
    <col min="10" max="11" width="32.77734375" customWidth="1"/>
    <col min="12" max="13" width="40.6640625" customWidth="1"/>
    <col min="14" max="14" width="23.33203125" customWidth="1"/>
    <col min="15" max="15" width="20.44140625" customWidth="1"/>
    <col min="16" max="16" width="17" customWidth="1"/>
    <col min="17" max="17" width="15.77734375" customWidth="1"/>
    <col min="18" max="18" width="16.33203125" customWidth="1"/>
    <col min="19" max="19" width="18.33203125" customWidth="1"/>
  </cols>
  <sheetData>
    <row r="1" spans="1:19" ht="18" thickBot="1" x14ac:dyDescent="0.35">
      <c r="B1" s="68" t="s">
        <v>50</v>
      </c>
      <c r="C1" s="68"/>
    </row>
    <row r="2" spans="1:19" x14ac:dyDescent="0.25">
      <c r="B2" s="75" t="s">
        <v>66</v>
      </c>
      <c r="C2" s="165" t="s">
        <v>67</v>
      </c>
      <c r="D2" s="166"/>
      <c r="E2" s="166"/>
      <c r="F2" s="166"/>
      <c r="G2" s="167"/>
      <c r="H2" s="81" t="s">
        <v>68</v>
      </c>
      <c r="I2" s="136" t="s">
        <v>69</v>
      </c>
      <c r="J2" s="168" t="s">
        <v>71</v>
      </c>
      <c r="K2" s="169"/>
      <c r="L2" s="170"/>
      <c r="M2" s="123"/>
      <c r="N2" s="173" t="s">
        <v>76</v>
      </c>
      <c r="O2" s="168"/>
      <c r="P2" s="171" t="s">
        <v>77</v>
      </c>
      <c r="Q2" s="171"/>
      <c r="R2" s="171"/>
      <c r="S2" s="172"/>
    </row>
    <row r="3" spans="1:19" ht="13.8" thickBot="1" x14ac:dyDescent="0.3">
      <c r="B3" s="87" t="s">
        <v>64</v>
      </c>
      <c r="C3" s="88" t="s">
        <v>51</v>
      </c>
      <c r="D3" s="89" t="s">
        <v>52</v>
      </c>
      <c r="E3" s="89" t="s">
        <v>53</v>
      </c>
      <c r="F3" s="89" t="s">
        <v>54</v>
      </c>
      <c r="G3" s="90" t="s">
        <v>55</v>
      </c>
      <c r="H3" s="83"/>
      <c r="I3" s="137"/>
      <c r="J3" s="133" t="s">
        <v>72</v>
      </c>
      <c r="K3" s="118" t="s">
        <v>238</v>
      </c>
      <c r="L3" s="96" t="s">
        <v>73</v>
      </c>
      <c r="M3" s="118" t="s">
        <v>239</v>
      </c>
      <c r="N3" s="94" t="s">
        <v>92</v>
      </c>
      <c r="O3" s="99" t="s">
        <v>93</v>
      </c>
      <c r="P3" s="89" t="s">
        <v>81</v>
      </c>
      <c r="Q3" s="89" t="s">
        <v>78</v>
      </c>
      <c r="R3" s="89" t="s">
        <v>79</v>
      </c>
      <c r="S3" s="95" t="s">
        <v>80</v>
      </c>
    </row>
    <row r="4" spans="1:19" ht="12.75" customHeight="1" x14ac:dyDescent="0.25">
      <c r="A4" s="74">
        <v>1</v>
      </c>
      <c r="B4" s="84" t="s">
        <v>65</v>
      </c>
      <c r="C4" s="85" t="s">
        <v>4</v>
      </c>
      <c r="D4" s="98"/>
      <c r="E4" s="98"/>
      <c r="F4" s="98"/>
      <c r="G4" s="97"/>
      <c r="H4" s="86" t="s">
        <v>218</v>
      </c>
      <c r="I4" s="138" t="s">
        <v>70</v>
      </c>
      <c r="K4" s="86" t="s">
        <v>74</v>
      </c>
      <c r="L4" s="98"/>
      <c r="M4" s="119" t="s">
        <v>75</v>
      </c>
      <c r="N4" s="91" t="s">
        <v>4</v>
      </c>
      <c r="O4" s="100"/>
      <c r="P4" s="98" t="s">
        <v>4</v>
      </c>
      <c r="Q4" s="98" t="s">
        <v>4</v>
      </c>
      <c r="R4" s="98"/>
      <c r="S4" s="92" t="s">
        <v>4</v>
      </c>
    </row>
    <row r="5" spans="1:19" ht="12.75" customHeight="1" x14ac:dyDescent="0.25">
      <c r="A5" s="74">
        <v>2</v>
      </c>
      <c r="B5" s="76" t="s">
        <v>87</v>
      </c>
      <c r="C5" s="70" t="s">
        <v>4</v>
      </c>
      <c r="D5" s="6"/>
      <c r="E5" s="6"/>
      <c r="F5" s="6"/>
      <c r="G5" s="74" t="s">
        <v>4</v>
      </c>
      <c r="H5" s="82" t="s">
        <v>88</v>
      </c>
      <c r="I5" s="139" t="s">
        <v>89</v>
      </c>
      <c r="J5" s="134">
        <v>5</v>
      </c>
      <c r="K5" s="120" t="s">
        <v>90</v>
      </c>
      <c r="L5" s="6">
        <v>50</v>
      </c>
      <c r="M5" s="120" t="s">
        <v>91</v>
      </c>
      <c r="N5" s="93" t="s">
        <v>94</v>
      </c>
      <c r="O5" s="101"/>
      <c r="P5" s="6"/>
      <c r="Q5" s="6" t="s">
        <v>4</v>
      </c>
      <c r="R5" s="6"/>
      <c r="S5" s="69"/>
    </row>
    <row r="6" spans="1:19" ht="12.75" customHeight="1" x14ac:dyDescent="0.25">
      <c r="A6" s="74">
        <v>3</v>
      </c>
      <c r="B6" s="76" t="s">
        <v>65</v>
      </c>
      <c r="C6" s="71" t="s">
        <v>4</v>
      </c>
      <c r="D6" s="24"/>
      <c r="E6" s="6"/>
      <c r="F6" s="6"/>
      <c r="G6" s="74" t="s">
        <v>4</v>
      </c>
      <c r="H6" s="82" t="s">
        <v>100</v>
      </c>
      <c r="I6" s="139" t="s">
        <v>101</v>
      </c>
      <c r="J6" s="129"/>
      <c r="K6" s="125" t="s">
        <v>74</v>
      </c>
      <c r="L6" s="6"/>
      <c r="M6" s="120" t="s">
        <v>74</v>
      </c>
      <c r="N6" s="93" t="s">
        <v>4</v>
      </c>
      <c r="O6" s="101"/>
      <c r="P6" s="6" t="s">
        <v>4</v>
      </c>
      <c r="Q6" s="6" t="s">
        <v>4</v>
      </c>
      <c r="R6" s="6"/>
      <c r="S6" s="69" t="s">
        <v>4</v>
      </c>
    </row>
    <row r="7" spans="1:19" ht="12.75" customHeight="1" x14ac:dyDescent="0.25">
      <c r="A7" s="74">
        <v>4</v>
      </c>
      <c r="B7" s="76" t="s">
        <v>107</v>
      </c>
      <c r="C7" s="70" t="s">
        <v>4</v>
      </c>
      <c r="D7" s="24"/>
      <c r="E7" s="6"/>
      <c r="F7" s="6" t="s">
        <v>4</v>
      </c>
      <c r="G7" s="74" t="s">
        <v>4</v>
      </c>
      <c r="H7" s="82" t="s">
        <v>108</v>
      </c>
      <c r="I7" s="139" t="s">
        <v>109</v>
      </c>
      <c r="J7" s="134">
        <v>15</v>
      </c>
      <c r="K7" s="121" t="s">
        <v>111</v>
      </c>
      <c r="L7" s="6">
        <v>35</v>
      </c>
      <c r="M7" s="120" t="s">
        <v>110</v>
      </c>
      <c r="N7" s="93" t="s">
        <v>4</v>
      </c>
      <c r="O7" s="101"/>
      <c r="P7" s="6" t="s">
        <v>4</v>
      </c>
      <c r="Q7" s="6" t="s">
        <v>4</v>
      </c>
      <c r="R7" s="6"/>
      <c r="S7" s="69"/>
    </row>
    <row r="8" spans="1:19" ht="12.75" customHeight="1" x14ac:dyDescent="0.25">
      <c r="A8" s="74">
        <v>5</v>
      </c>
      <c r="B8" s="76" t="s">
        <v>118</v>
      </c>
      <c r="C8" s="70" t="s">
        <v>4</v>
      </c>
      <c r="D8" s="24" t="s">
        <v>4</v>
      </c>
      <c r="E8" s="6"/>
      <c r="F8" s="6"/>
      <c r="G8" s="74" t="s">
        <v>4</v>
      </c>
      <c r="H8" s="82" t="s">
        <v>119</v>
      </c>
      <c r="I8" s="139" t="s">
        <v>120</v>
      </c>
      <c r="J8" s="135">
        <v>0</v>
      </c>
      <c r="K8" s="121"/>
      <c r="L8" s="6">
        <v>50</v>
      </c>
      <c r="M8" s="120" t="s">
        <v>122</v>
      </c>
      <c r="N8" s="93" t="s">
        <v>4</v>
      </c>
      <c r="O8" s="101"/>
      <c r="P8" s="6" t="s">
        <v>4</v>
      </c>
      <c r="Q8" s="6" t="s">
        <v>4</v>
      </c>
      <c r="R8" s="6"/>
      <c r="S8" s="69"/>
    </row>
    <row r="9" spans="1:19" ht="12.75" customHeight="1" x14ac:dyDescent="0.25">
      <c r="A9" s="74">
        <v>6</v>
      </c>
      <c r="B9" s="76" t="s">
        <v>128</v>
      </c>
      <c r="C9" s="70" t="s">
        <v>4</v>
      </c>
      <c r="D9" s="24"/>
      <c r="E9" s="6"/>
      <c r="F9" s="6"/>
      <c r="G9" s="74"/>
      <c r="H9" s="82" t="s">
        <v>129</v>
      </c>
      <c r="I9" s="139" t="s">
        <v>129</v>
      </c>
      <c r="J9" s="134"/>
      <c r="K9" s="121"/>
      <c r="L9" s="6"/>
      <c r="M9" s="120"/>
      <c r="N9" s="93"/>
      <c r="O9" s="101" t="s">
        <v>4</v>
      </c>
      <c r="P9" s="6"/>
      <c r="Q9" s="6"/>
      <c r="R9" s="6"/>
      <c r="S9" s="69"/>
    </row>
    <row r="10" spans="1:19" ht="12.75" customHeight="1" x14ac:dyDescent="0.25">
      <c r="A10" s="74">
        <v>7</v>
      </c>
      <c r="B10" s="76" t="s">
        <v>136</v>
      </c>
      <c r="C10" s="70" t="s">
        <v>4</v>
      </c>
      <c r="D10" s="24"/>
      <c r="E10" s="6"/>
      <c r="F10" s="6"/>
      <c r="G10" s="74" t="s">
        <v>4</v>
      </c>
      <c r="H10" s="82">
        <v>52</v>
      </c>
      <c r="I10" s="139">
        <v>500</v>
      </c>
      <c r="J10" s="134" t="s">
        <v>121</v>
      </c>
      <c r="K10" s="121"/>
      <c r="L10" s="6"/>
      <c r="M10" s="120" t="s">
        <v>74</v>
      </c>
      <c r="N10" s="93" t="s">
        <v>4</v>
      </c>
      <c r="O10" s="101"/>
      <c r="P10" s="6" t="s">
        <v>4</v>
      </c>
      <c r="Q10" s="6" t="s">
        <v>4</v>
      </c>
      <c r="R10" s="6"/>
      <c r="S10" s="69"/>
    </row>
    <row r="11" spans="1:19" ht="12.75" customHeight="1" x14ac:dyDescent="0.25">
      <c r="A11" s="74">
        <v>8</v>
      </c>
      <c r="B11" s="76"/>
      <c r="C11" s="70"/>
      <c r="D11" s="24"/>
      <c r="E11" s="6"/>
      <c r="F11" s="6"/>
      <c r="G11" s="74"/>
      <c r="H11" s="82"/>
      <c r="I11" s="139"/>
      <c r="J11" s="134"/>
      <c r="K11" s="121"/>
      <c r="L11" s="6"/>
      <c r="M11" s="120"/>
      <c r="N11" s="93"/>
      <c r="O11" s="101"/>
      <c r="P11" s="6"/>
      <c r="Q11" s="6"/>
      <c r="R11" s="6"/>
      <c r="S11" s="69"/>
    </row>
    <row r="12" spans="1:19" ht="12.75" customHeight="1" x14ac:dyDescent="0.25">
      <c r="A12" s="74">
        <v>9</v>
      </c>
      <c r="B12" s="76" t="s">
        <v>65</v>
      </c>
      <c r="C12" s="70" t="s">
        <v>4</v>
      </c>
      <c r="D12" s="24" t="s">
        <v>4</v>
      </c>
      <c r="E12" s="6" t="s">
        <v>4</v>
      </c>
      <c r="F12" s="6" t="s">
        <v>4</v>
      </c>
      <c r="G12" s="74" t="s">
        <v>4</v>
      </c>
      <c r="H12" s="82" t="s">
        <v>146</v>
      </c>
      <c r="I12" s="140">
        <v>95000</v>
      </c>
      <c r="J12" s="129"/>
      <c r="K12" s="126" t="s">
        <v>74</v>
      </c>
      <c r="L12" s="6"/>
      <c r="M12" s="120" t="s">
        <v>74</v>
      </c>
      <c r="N12" s="93" t="s">
        <v>4</v>
      </c>
      <c r="O12" s="101"/>
      <c r="P12" s="6" t="s">
        <v>4</v>
      </c>
      <c r="Q12" s="6" t="s">
        <v>4</v>
      </c>
      <c r="R12" s="6" t="s">
        <v>4</v>
      </c>
      <c r="S12" s="69" t="s">
        <v>4</v>
      </c>
    </row>
    <row r="13" spans="1:19" ht="12.75" customHeight="1" x14ac:dyDescent="0.25">
      <c r="A13" s="74">
        <v>10</v>
      </c>
      <c r="B13" s="76" t="s">
        <v>152</v>
      </c>
      <c r="C13" s="70"/>
      <c r="D13" s="24"/>
      <c r="E13" s="6"/>
      <c r="F13" s="6"/>
      <c r="G13" s="74"/>
      <c r="H13" s="82">
        <v>2</v>
      </c>
      <c r="I13" s="139">
        <v>10</v>
      </c>
      <c r="J13" s="135">
        <v>1</v>
      </c>
      <c r="K13" s="121"/>
      <c r="L13" s="6">
        <v>1</v>
      </c>
      <c r="M13" s="120"/>
      <c r="N13" s="93"/>
      <c r="O13" s="101" t="s">
        <v>4</v>
      </c>
      <c r="P13" s="6"/>
      <c r="Q13" s="6"/>
      <c r="R13" s="6"/>
      <c r="S13" s="69"/>
    </row>
    <row r="14" spans="1:19" ht="12.75" customHeight="1" x14ac:dyDescent="0.25">
      <c r="A14" s="74">
        <v>11</v>
      </c>
      <c r="B14" s="76" t="s">
        <v>156</v>
      </c>
      <c r="C14" s="70"/>
      <c r="D14" s="24"/>
      <c r="E14" s="6"/>
      <c r="F14" s="6" t="s">
        <v>4</v>
      </c>
      <c r="G14" s="74"/>
      <c r="H14" s="82">
        <v>1</v>
      </c>
      <c r="I14" s="139">
        <v>20</v>
      </c>
      <c r="J14" s="129"/>
      <c r="K14" s="126" t="s">
        <v>4</v>
      </c>
      <c r="L14" s="6"/>
      <c r="M14" s="120"/>
      <c r="N14" s="93" t="s">
        <v>4</v>
      </c>
      <c r="O14" s="101"/>
      <c r="P14" s="6"/>
      <c r="Q14" s="6" t="s">
        <v>4</v>
      </c>
      <c r="R14" s="6"/>
      <c r="S14" s="69"/>
    </row>
    <row r="15" spans="1:19" ht="12.75" customHeight="1" x14ac:dyDescent="0.25">
      <c r="A15" s="74">
        <v>12</v>
      </c>
      <c r="B15" s="76" t="s">
        <v>159</v>
      </c>
      <c r="C15" s="70" t="s">
        <v>4</v>
      </c>
      <c r="D15" s="24"/>
      <c r="E15" s="6"/>
      <c r="F15" s="6"/>
      <c r="G15" s="74"/>
      <c r="H15" s="82"/>
      <c r="I15" s="139"/>
      <c r="J15" s="134"/>
      <c r="K15" s="121"/>
      <c r="L15" s="6"/>
      <c r="M15" s="120"/>
      <c r="N15" s="93"/>
      <c r="O15" s="101" t="s">
        <v>4</v>
      </c>
      <c r="P15" s="6"/>
      <c r="Q15" s="6"/>
      <c r="R15" s="6"/>
      <c r="S15" s="69"/>
    </row>
    <row r="16" spans="1:19" ht="12.75" customHeight="1" x14ac:dyDescent="0.25">
      <c r="A16" s="74">
        <v>13</v>
      </c>
      <c r="B16" s="77"/>
      <c r="C16" s="72"/>
      <c r="D16" s="6"/>
      <c r="E16" s="6"/>
      <c r="F16" s="6"/>
      <c r="G16" s="74"/>
      <c r="H16" s="82"/>
      <c r="I16" s="139"/>
      <c r="J16" s="134"/>
      <c r="K16" s="121"/>
      <c r="L16" s="6"/>
      <c r="M16" s="120"/>
      <c r="N16" s="93"/>
      <c r="O16" s="101"/>
      <c r="P16" s="6"/>
      <c r="Q16" s="6"/>
      <c r="R16" s="6"/>
      <c r="S16" s="69"/>
    </row>
    <row r="17" spans="1:19" ht="12.75" customHeight="1" x14ac:dyDescent="0.25">
      <c r="A17" s="74">
        <v>14</v>
      </c>
      <c r="B17" s="77" t="s">
        <v>168</v>
      </c>
      <c r="C17" s="72" t="s">
        <v>4</v>
      </c>
      <c r="D17" s="6" t="s">
        <v>4</v>
      </c>
      <c r="E17" s="6" t="s">
        <v>4</v>
      </c>
      <c r="F17" s="6" t="s">
        <v>4</v>
      </c>
      <c r="G17" s="74" t="s">
        <v>4</v>
      </c>
      <c r="H17" s="82" t="s">
        <v>169</v>
      </c>
      <c r="I17" s="139"/>
      <c r="J17" s="129"/>
      <c r="K17" s="126" t="s">
        <v>174</v>
      </c>
      <c r="L17" s="6"/>
      <c r="M17" s="120" t="s">
        <v>74</v>
      </c>
      <c r="N17" s="93" t="s">
        <v>4</v>
      </c>
      <c r="O17" s="101"/>
      <c r="P17" s="6" t="s">
        <v>4</v>
      </c>
      <c r="Q17" s="6" t="s">
        <v>4</v>
      </c>
      <c r="R17" s="6" t="s">
        <v>4</v>
      </c>
      <c r="S17" s="69" t="s">
        <v>4</v>
      </c>
    </row>
    <row r="18" spans="1:19" ht="12.75" customHeight="1" x14ac:dyDescent="0.25">
      <c r="A18" s="74">
        <v>15</v>
      </c>
      <c r="B18" s="77" t="s">
        <v>175</v>
      </c>
      <c r="C18" s="72"/>
      <c r="D18" s="6" t="s">
        <v>4</v>
      </c>
      <c r="E18" s="6" t="s">
        <v>4</v>
      </c>
      <c r="F18" s="6" t="s">
        <v>4</v>
      </c>
      <c r="G18" s="74" t="s">
        <v>4</v>
      </c>
      <c r="H18" s="82" t="s">
        <v>176</v>
      </c>
      <c r="I18" s="139" t="s">
        <v>177</v>
      </c>
      <c r="J18" s="135">
        <v>500</v>
      </c>
      <c r="K18" s="121"/>
      <c r="L18" s="6">
        <v>500</v>
      </c>
      <c r="M18" s="120"/>
      <c r="N18" s="93" t="s">
        <v>4</v>
      </c>
      <c r="O18" s="101"/>
      <c r="P18" s="6" t="s">
        <v>4</v>
      </c>
      <c r="Q18" s="6" t="s">
        <v>4</v>
      </c>
      <c r="R18" s="6"/>
      <c r="S18" s="69"/>
    </row>
    <row r="19" spans="1:19" ht="12.75" customHeight="1" x14ac:dyDescent="0.25">
      <c r="A19" s="74">
        <v>16</v>
      </c>
      <c r="B19" s="77" t="s">
        <v>185</v>
      </c>
      <c r="C19" s="72" t="s">
        <v>4</v>
      </c>
      <c r="D19" s="6" t="s">
        <v>4</v>
      </c>
      <c r="E19" s="6" t="s">
        <v>4</v>
      </c>
      <c r="F19" s="6" t="s">
        <v>4</v>
      </c>
      <c r="G19" s="74" t="s">
        <v>4</v>
      </c>
      <c r="H19" s="82">
        <v>30</v>
      </c>
      <c r="I19" s="139">
        <v>1200</v>
      </c>
      <c r="J19" s="135">
        <v>1</v>
      </c>
      <c r="K19" s="121"/>
      <c r="L19" s="6">
        <v>10</v>
      </c>
      <c r="M19" s="120"/>
      <c r="N19" s="93"/>
      <c r="O19" s="101" t="s">
        <v>4</v>
      </c>
      <c r="P19" s="6"/>
      <c r="Q19" s="6"/>
      <c r="R19" s="6"/>
      <c r="S19" s="69"/>
    </row>
    <row r="20" spans="1:19" ht="12.75" customHeight="1" x14ac:dyDescent="0.25">
      <c r="A20" s="74">
        <v>17</v>
      </c>
      <c r="B20" s="77" t="s">
        <v>194</v>
      </c>
      <c r="C20" s="72" t="s">
        <v>4</v>
      </c>
      <c r="D20" s="6" t="s">
        <v>4</v>
      </c>
      <c r="E20" s="6" t="s">
        <v>4</v>
      </c>
      <c r="F20" s="6" t="s">
        <v>4</v>
      </c>
      <c r="G20" s="74" t="s">
        <v>4</v>
      </c>
      <c r="H20" s="82" t="s">
        <v>195</v>
      </c>
      <c r="I20" s="139" t="s">
        <v>196</v>
      </c>
      <c r="J20" s="135">
        <v>20</v>
      </c>
      <c r="K20" s="121" t="s">
        <v>197</v>
      </c>
      <c r="L20" s="6">
        <v>100</v>
      </c>
      <c r="M20" s="120" t="s">
        <v>169</v>
      </c>
      <c r="N20" s="93" t="s">
        <v>4</v>
      </c>
      <c r="O20" s="101"/>
      <c r="P20" s="6" t="s">
        <v>4</v>
      </c>
      <c r="Q20" s="6" t="s">
        <v>4</v>
      </c>
      <c r="R20" s="6" t="s">
        <v>4</v>
      </c>
      <c r="S20" s="69"/>
    </row>
    <row r="21" spans="1:19" ht="12.75" customHeight="1" x14ac:dyDescent="0.25">
      <c r="A21" s="74">
        <v>18</v>
      </c>
      <c r="B21" s="78" t="s">
        <v>202</v>
      </c>
      <c r="C21" s="72"/>
      <c r="D21" s="6"/>
      <c r="E21" s="6"/>
      <c r="F21" s="6" t="s">
        <v>4</v>
      </c>
      <c r="G21" s="74"/>
      <c r="H21" s="82" t="s">
        <v>203</v>
      </c>
      <c r="I21" s="139" t="s">
        <v>204</v>
      </c>
      <c r="J21" s="129"/>
      <c r="K21" s="126" t="s">
        <v>205</v>
      </c>
      <c r="L21" s="6"/>
      <c r="M21" s="120"/>
      <c r="N21" s="93"/>
      <c r="O21" s="101" t="s">
        <v>206</v>
      </c>
      <c r="P21" s="6"/>
      <c r="Q21" s="6"/>
      <c r="R21" s="6"/>
      <c r="S21" s="69"/>
    </row>
    <row r="22" spans="1:19" ht="12.75" customHeight="1" x14ac:dyDescent="0.25">
      <c r="A22" s="74">
        <v>19</v>
      </c>
      <c r="B22" s="77" t="s">
        <v>213</v>
      </c>
      <c r="C22" s="72"/>
      <c r="D22" s="6" t="s">
        <v>4</v>
      </c>
      <c r="E22" s="6"/>
      <c r="F22" s="6" t="s">
        <v>4</v>
      </c>
      <c r="G22" s="74" t="s">
        <v>4</v>
      </c>
      <c r="H22" s="82">
        <v>2</v>
      </c>
      <c r="I22" s="139">
        <v>20</v>
      </c>
      <c r="J22" s="135">
        <v>1</v>
      </c>
      <c r="K22" s="121"/>
      <c r="L22" s="6">
        <v>2</v>
      </c>
      <c r="M22" s="120"/>
      <c r="N22" s="93"/>
      <c r="O22" s="101" t="s">
        <v>4</v>
      </c>
      <c r="P22" s="6"/>
      <c r="Q22" s="6"/>
      <c r="R22" s="6"/>
      <c r="S22" s="69"/>
    </row>
    <row r="23" spans="1:19" ht="12.75" customHeight="1" x14ac:dyDescent="0.25">
      <c r="A23" s="74">
        <v>20</v>
      </c>
      <c r="B23" s="77" t="s">
        <v>224</v>
      </c>
      <c r="C23" s="72" t="s">
        <v>4</v>
      </c>
      <c r="D23" s="6" t="s">
        <v>4</v>
      </c>
      <c r="E23" s="6" t="s">
        <v>4</v>
      </c>
      <c r="F23" s="6" t="s">
        <v>4</v>
      </c>
      <c r="G23" s="74" t="s">
        <v>4</v>
      </c>
      <c r="H23" s="82" t="s">
        <v>225</v>
      </c>
      <c r="I23" s="139" t="s">
        <v>226</v>
      </c>
      <c r="J23" s="135">
        <v>10</v>
      </c>
      <c r="K23" s="121"/>
      <c r="L23" s="6">
        <v>20</v>
      </c>
      <c r="M23" s="120" t="s">
        <v>227</v>
      </c>
      <c r="N23" s="93"/>
      <c r="O23" s="101" t="s">
        <v>4</v>
      </c>
      <c r="P23" s="6"/>
      <c r="Q23" s="6"/>
      <c r="R23" s="6"/>
      <c r="S23" s="69"/>
    </row>
    <row r="24" spans="1:19" ht="12.75" customHeight="1" x14ac:dyDescent="0.25">
      <c r="A24" s="74">
        <v>21</v>
      </c>
      <c r="B24" s="79"/>
      <c r="C24" s="72"/>
      <c r="D24" s="6"/>
      <c r="E24" s="6"/>
      <c r="F24" s="6"/>
      <c r="G24" s="74"/>
      <c r="H24" s="82"/>
      <c r="I24" s="139"/>
      <c r="J24" s="134"/>
      <c r="K24" s="121"/>
      <c r="L24" s="6"/>
      <c r="M24" s="120"/>
      <c r="N24" s="93"/>
      <c r="O24" s="101"/>
      <c r="P24" s="6"/>
      <c r="Q24" s="6"/>
      <c r="R24" s="6"/>
      <c r="S24" s="69"/>
    </row>
    <row r="25" spans="1:19" ht="12.75" customHeight="1" x14ac:dyDescent="0.25">
      <c r="A25" s="74">
        <v>22</v>
      </c>
      <c r="B25" s="77"/>
      <c r="C25" s="72"/>
      <c r="D25" s="6"/>
      <c r="E25" s="6"/>
      <c r="F25" s="6"/>
      <c r="G25" s="74"/>
      <c r="H25" s="82"/>
      <c r="I25" s="139"/>
      <c r="J25" s="134"/>
      <c r="K25" s="121"/>
      <c r="L25" s="6"/>
      <c r="M25" s="120"/>
      <c r="N25" s="93"/>
      <c r="O25" s="101"/>
      <c r="P25" s="6"/>
      <c r="Q25" s="6"/>
      <c r="R25" s="6"/>
      <c r="S25" s="69"/>
    </row>
    <row r="26" spans="1:19" ht="12.75" customHeight="1" x14ac:dyDescent="0.25">
      <c r="A26" s="74">
        <v>23</v>
      </c>
      <c r="B26" s="77"/>
      <c r="C26" s="72"/>
      <c r="D26" s="6"/>
      <c r="E26" s="6"/>
      <c r="F26" s="6"/>
      <c r="G26" s="74"/>
      <c r="H26" s="82"/>
      <c r="I26" s="139"/>
      <c r="J26" s="134"/>
      <c r="K26" s="121"/>
      <c r="L26" s="6"/>
      <c r="M26" s="120"/>
      <c r="N26" s="93"/>
      <c r="O26" s="101"/>
      <c r="P26" s="6"/>
      <c r="Q26" s="6"/>
      <c r="R26" s="6"/>
      <c r="S26" s="69"/>
    </row>
    <row r="27" spans="1:19" ht="12.75" customHeight="1" thickBot="1" x14ac:dyDescent="0.3">
      <c r="A27" s="74">
        <v>24</v>
      </c>
      <c r="B27" s="80"/>
      <c r="C27" s="73"/>
      <c r="D27" s="89"/>
      <c r="E27" s="89"/>
      <c r="F27" s="89"/>
      <c r="G27" s="90"/>
      <c r="H27" s="130"/>
      <c r="I27" s="141"/>
      <c r="J27" s="155"/>
      <c r="K27" s="122"/>
      <c r="L27" s="158"/>
      <c r="M27" s="124"/>
      <c r="N27" s="94"/>
      <c r="O27" s="99"/>
      <c r="P27" s="89"/>
      <c r="Q27" s="89"/>
      <c r="R27" s="89"/>
      <c r="S27" s="95"/>
    </row>
    <row r="28" spans="1:19" x14ac:dyDescent="0.25">
      <c r="C28" s="103">
        <v>13</v>
      </c>
      <c r="D28" s="104">
        <v>8</v>
      </c>
      <c r="E28" s="104">
        <v>6</v>
      </c>
      <c r="F28" s="104">
        <v>10</v>
      </c>
      <c r="G28" s="104">
        <v>12</v>
      </c>
      <c r="H28" s="131" t="s">
        <v>221</v>
      </c>
      <c r="I28" s="153" t="s">
        <v>235</v>
      </c>
      <c r="J28" s="156" t="s">
        <v>236</v>
      </c>
      <c r="L28" s="159" t="s">
        <v>237</v>
      </c>
      <c r="N28" s="160">
        <v>11</v>
      </c>
      <c r="O28" s="161">
        <v>6</v>
      </c>
      <c r="P28" s="161">
        <v>9</v>
      </c>
      <c r="Q28" s="161">
        <v>11</v>
      </c>
      <c r="R28" s="161">
        <v>3</v>
      </c>
      <c r="S28" s="162">
        <v>4</v>
      </c>
    </row>
    <row r="29" spans="1:19" ht="13.8" thickBot="1" x14ac:dyDescent="0.3">
      <c r="C29" s="105">
        <f>C28/20</f>
        <v>0.65</v>
      </c>
      <c r="D29" s="105">
        <f t="shared" ref="D29:G29" si="0">D28/20</f>
        <v>0.4</v>
      </c>
      <c r="E29" s="105">
        <f t="shared" si="0"/>
        <v>0.3</v>
      </c>
      <c r="F29" s="105">
        <f t="shared" si="0"/>
        <v>0.5</v>
      </c>
      <c r="G29" s="105">
        <f t="shared" si="0"/>
        <v>0.6</v>
      </c>
      <c r="H29" s="132">
        <v>2027</v>
      </c>
      <c r="I29" s="154">
        <v>38800</v>
      </c>
      <c r="J29" s="157">
        <f>SUM(J4:J27)</f>
        <v>553</v>
      </c>
      <c r="L29" s="157">
        <f>SUM(L4:L27)</f>
        <v>768</v>
      </c>
      <c r="N29" s="105">
        <f>N28/19</f>
        <v>0.57894736842105265</v>
      </c>
      <c r="O29" s="106">
        <f>O28/19</f>
        <v>0.31578947368421051</v>
      </c>
      <c r="P29" s="106">
        <f>P28/11</f>
        <v>0.81818181818181823</v>
      </c>
      <c r="Q29" s="106">
        <f>Q28/11</f>
        <v>1</v>
      </c>
      <c r="R29" s="106">
        <f>R28/11</f>
        <v>0.27272727272727271</v>
      </c>
      <c r="S29" s="107">
        <f>S28/11</f>
        <v>0.36363636363636365</v>
      </c>
    </row>
  </sheetData>
  <mergeCells count="4">
    <mergeCell ref="C2:G2"/>
    <mergeCell ref="J2:L2"/>
    <mergeCell ref="P2:S2"/>
    <mergeCell ref="N2:O2"/>
  </mergeCells>
  <pageMargins left="0.7" right="0.7" top="0.75" bottom="0.75" header="0.51180555555555496" footer="0.51180555555555496"/>
  <pageSetup firstPageNumber="0"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5"/>
  <sheetViews>
    <sheetView topLeftCell="A2" workbookViewId="0">
      <selection activeCell="H29" sqref="H29"/>
    </sheetView>
  </sheetViews>
  <sheetFormatPr defaultColWidth="8.77734375" defaultRowHeight="13.2" x14ac:dyDescent="0.25"/>
  <cols>
    <col min="1" max="1" width="8.77734375" customWidth="1"/>
    <col min="2" max="2" width="55" customWidth="1"/>
  </cols>
  <sheetData>
    <row r="1" spans="2:27" x14ac:dyDescent="0.25">
      <c r="B1" s="175" t="s">
        <v>6</v>
      </c>
      <c r="C1" s="175"/>
      <c r="D1" s="175"/>
      <c r="E1" s="175"/>
      <c r="F1" s="175"/>
      <c r="G1" s="175"/>
      <c r="H1" s="175"/>
      <c r="I1" s="175"/>
      <c r="J1" s="175"/>
    </row>
    <row r="2" spans="2:27" x14ac:dyDescent="0.25">
      <c r="B2" s="27" t="s">
        <v>7</v>
      </c>
      <c r="C2" s="28" t="s">
        <v>8</v>
      </c>
      <c r="D2" s="29">
        <v>1</v>
      </c>
      <c r="E2" s="30">
        <v>2</v>
      </c>
      <c r="F2" s="30">
        <v>3</v>
      </c>
      <c r="G2" s="30">
        <v>4</v>
      </c>
      <c r="H2" s="30">
        <v>5</v>
      </c>
      <c r="I2" s="30">
        <v>6</v>
      </c>
      <c r="J2" s="30">
        <v>7</v>
      </c>
      <c r="K2" s="30">
        <v>8</v>
      </c>
      <c r="L2" s="30">
        <v>9</v>
      </c>
      <c r="M2" s="30">
        <v>10</v>
      </c>
      <c r="N2" s="30">
        <v>11</v>
      </c>
      <c r="O2" s="30">
        <v>12</v>
      </c>
      <c r="P2" s="30">
        <v>13</v>
      </c>
      <c r="Q2" s="30">
        <v>14</v>
      </c>
      <c r="R2" s="30">
        <v>15</v>
      </c>
      <c r="S2" s="30">
        <v>16</v>
      </c>
      <c r="T2" s="30">
        <v>17</v>
      </c>
      <c r="U2" s="30">
        <v>18</v>
      </c>
      <c r="V2" s="30">
        <v>19</v>
      </c>
      <c r="W2" s="30">
        <v>20</v>
      </c>
      <c r="X2" s="30">
        <v>21</v>
      </c>
      <c r="Y2" s="30">
        <v>22</v>
      </c>
      <c r="Z2" s="30">
        <v>23</v>
      </c>
      <c r="AA2" s="30">
        <v>24</v>
      </c>
    </row>
    <row r="3" spans="2:27" x14ac:dyDescent="0.25">
      <c r="B3" s="8" t="s">
        <v>56</v>
      </c>
      <c r="C3" s="31">
        <f>AVERAGE(D3:AY3)</f>
        <v>2.1</v>
      </c>
      <c r="D3" s="32">
        <v>2</v>
      </c>
      <c r="E3" s="33">
        <v>2</v>
      </c>
      <c r="F3" s="33">
        <v>4</v>
      </c>
      <c r="G3" s="33">
        <v>2</v>
      </c>
      <c r="H3" s="33">
        <v>2</v>
      </c>
      <c r="I3" s="33">
        <v>2</v>
      </c>
      <c r="J3" s="33">
        <v>2</v>
      </c>
      <c r="K3" s="33">
        <v>2</v>
      </c>
      <c r="L3" s="33">
        <v>2</v>
      </c>
      <c r="M3" s="33">
        <v>1</v>
      </c>
      <c r="N3" s="33">
        <v>2</v>
      </c>
      <c r="O3" s="33">
        <v>2</v>
      </c>
      <c r="P3" s="33">
        <v>2</v>
      </c>
      <c r="Q3" s="33">
        <v>2</v>
      </c>
      <c r="R3" s="33">
        <v>2</v>
      </c>
      <c r="S3" s="33">
        <v>1</v>
      </c>
      <c r="T3" s="33">
        <v>4</v>
      </c>
      <c r="U3" s="33">
        <v>1</v>
      </c>
      <c r="V3" s="33">
        <v>2</v>
      </c>
      <c r="W3" s="33">
        <v>3</v>
      </c>
      <c r="X3" s="33"/>
      <c r="Y3" s="33"/>
      <c r="Z3" s="33"/>
      <c r="AA3" s="33"/>
    </row>
    <row r="4" spans="2:27" x14ac:dyDescent="0.25">
      <c r="B4" s="8" t="s">
        <v>57</v>
      </c>
      <c r="C4" s="31">
        <f t="shared" ref="C4:C9" si="0">AVERAGE(D4:AY4)</f>
        <v>2.6</v>
      </c>
      <c r="D4" s="32">
        <v>3</v>
      </c>
      <c r="E4" s="33">
        <v>3</v>
      </c>
      <c r="F4" s="33">
        <v>4</v>
      </c>
      <c r="G4" s="33">
        <v>2</v>
      </c>
      <c r="H4" s="33">
        <v>2</v>
      </c>
      <c r="I4" s="33">
        <v>2</v>
      </c>
      <c r="J4" s="33">
        <v>2</v>
      </c>
      <c r="K4" s="33">
        <v>1</v>
      </c>
      <c r="L4" s="33">
        <v>2</v>
      </c>
      <c r="M4" s="33">
        <v>2</v>
      </c>
      <c r="N4" s="33">
        <v>5</v>
      </c>
      <c r="O4" s="33">
        <v>2</v>
      </c>
      <c r="P4" s="33">
        <v>2</v>
      </c>
      <c r="Q4" s="33">
        <v>3</v>
      </c>
      <c r="R4" s="33">
        <v>3</v>
      </c>
      <c r="S4" s="33">
        <v>1</v>
      </c>
      <c r="T4" s="33">
        <v>4</v>
      </c>
      <c r="U4" s="33">
        <v>2</v>
      </c>
      <c r="V4" s="33">
        <v>3</v>
      </c>
      <c r="W4" s="33">
        <v>4</v>
      </c>
      <c r="X4" s="33"/>
      <c r="Y4" s="33"/>
      <c r="Z4" s="33"/>
      <c r="AA4" s="33"/>
    </row>
    <row r="5" spans="2:27" x14ac:dyDescent="0.25">
      <c r="B5" s="8" t="s">
        <v>58</v>
      </c>
      <c r="C5" s="31">
        <f t="shared" si="0"/>
        <v>3.15</v>
      </c>
      <c r="D5" s="32">
        <v>2</v>
      </c>
      <c r="E5" s="33">
        <v>4</v>
      </c>
      <c r="F5" s="33">
        <v>4</v>
      </c>
      <c r="G5" s="33">
        <v>3</v>
      </c>
      <c r="H5" s="33">
        <v>3</v>
      </c>
      <c r="I5" s="33">
        <v>4</v>
      </c>
      <c r="J5" s="33">
        <v>2</v>
      </c>
      <c r="K5" s="33">
        <v>2</v>
      </c>
      <c r="L5" s="33">
        <v>2</v>
      </c>
      <c r="M5" s="33">
        <v>2</v>
      </c>
      <c r="N5" s="33">
        <v>5</v>
      </c>
      <c r="O5" s="33">
        <v>3</v>
      </c>
      <c r="P5" s="33">
        <v>2</v>
      </c>
      <c r="Q5" s="33">
        <v>4</v>
      </c>
      <c r="R5" s="33">
        <v>3</v>
      </c>
      <c r="S5" s="33">
        <v>3</v>
      </c>
      <c r="T5" s="33">
        <v>4</v>
      </c>
      <c r="U5" s="33">
        <v>3</v>
      </c>
      <c r="V5" s="33">
        <v>3</v>
      </c>
      <c r="W5" s="33">
        <v>5</v>
      </c>
      <c r="X5" s="33"/>
      <c r="Y5" s="33"/>
      <c r="Z5" s="33"/>
      <c r="AA5" s="33"/>
    </row>
    <row r="6" spans="2:27" x14ac:dyDescent="0.25">
      <c r="B6" s="8" t="s">
        <v>59</v>
      </c>
      <c r="C6" s="31">
        <f t="shared" si="0"/>
        <v>2.5499999999999998</v>
      </c>
      <c r="D6" s="32">
        <v>4</v>
      </c>
      <c r="E6" s="33">
        <v>3</v>
      </c>
      <c r="F6" s="33">
        <v>3</v>
      </c>
      <c r="G6" s="33">
        <v>4</v>
      </c>
      <c r="H6" s="33">
        <v>2</v>
      </c>
      <c r="I6" s="33">
        <v>2</v>
      </c>
      <c r="J6" s="33">
        <v>2</v>
      </c>
      <c r="K6" s="33">
        <v>2</v>
      </c>
      <c r="L6" s="33">
        <v>2</v>
      </c>
      <c r="M6" s="33">
        <v>2</v>
      </c>
      <c r="N6" s="33">
        <v>3</v>
      </c>
      <c r="O6" s="33">
        <v>2</v>
      </c>
      <c r="P6" s="33">
        <v>3</v>
      </c>
      <c r="Q6" s="33">
        <v>2</v>
      </c>
      <c r="R6" s="33">
        <v>3</v>
      </c>
      <c r="S6" s="33">
        <v>1</v>
      </c>
      <c r="T6" s="33">
        <v>4</v>
      </c>
      <c r="U6" s="33">
        <v>1</v>
      </c>
      <c r="V6" s="33">
        <v>2</v>
      </c>
      <c r="W6" s="33">
        <v>4</v>
      </c>
      <c r="X6" s="33"/>
      <c r="Y6" s="33"/>
      <c r="Z6" s="33"/>
      <c r="AA6" s="33"/>
    </row>
    <row r="7" spans="2:27" x14ac:dyDescent="0.25">
      <c r="B7" s="8" t="s">
        <v>60</v>
      </c>
      <c r="C7" s="31">
        <f t="shared" si="0"/>
        <v>2.25</v>
      </c>
      <c r="D7" s="32">
        <v>2</v>
      </c>
      <c r="E7" s="33">
        <v>2</v>
      </c>
      <c r="F7" s="33">
        <v>3</v>
      </c>
      <c r="G7" s="33">
        <v>3</v>
      </c>
      <c r="H7" s="33">
        <v>2</v>
      </c>
      <c r="I7" s="33">
        <v>1</v>
      </c>
      <c r="J7" s="33">
        <v>2</v>
      </c>
      <c r="K7" s="33">
        <v>2</v>
      </c>
      <c r="L7" s="33">
        <v>2</v>
      </c>
      <c r="M7" s="33">
        <v>2</v>
      </c>
      <c r="N7" s="33">
        <v>4</v>
      </c>
      <c r="O7" s="33">
        <v>3</v>
      </c>
      <c r="P7" s="33">
        <v>3</v>
      </c>
      <c r="Q7" s="33">
        <v>1</v>
      </c>
      <c r="R7" s="33">
        <v>2</v>
      </c>
      <c r="S7" s="33">
        <v>1</v>
      </c>
      <c r="T7" s="33">
        <v>3</v>
      </c>
      <c r="U7" s="33">
        <v>2</v>
      </c>
      <c r="V7" s="33">
        <v>2</v>
      </c>
      <c r="W7" s="33">
        <v>3</v>
      </c>
      <c r="X7" s="33"/>
      <c r="Y7" s="33"/>
      <c r="Z7" s="33"/>
      <c r="AA7" s="33"/>
    </row>
    <row r="8" spans="2:27" x14ac:dyDescent="0.25">
      <c r="B8" s="8" t="s">
        <v>61</v>
      </c>
      <c r="C8" s="31">
        <f t="shared" si="0"/>
        <v>2.2000000000000002</v>
      </c>
      <c r="D8" s="32">
        <v>2</v>
      </c>
      <c r="E8" s="33">
        <v>2</v>
      </c>
      <c r="F8" s="33">
        <v>4</v>
      </c>
      <c r="G8" s="33">
        <v>2</v>
      </c>
      <c r="H8" s="33">
        <v>2</v>
      </c>
      <c r="I8" s="33">
        <v>1</v>
      </c>
      <c r="J8" s="33">
        <v>2</v>
      </c>
      <c r="K8" s="33">
        <v>2</v>
      </c>
      <c r="L8" s="33">
        <v>2</v>
      </c>
      <c r="M8" s="33">
        <v>2</v>
      </c>
      <c r="N8" s="33">
        <v>3</v>
      </c>
      <c r="O8" s="33">
        <v>2</v>
      </c>
      <c r="P8" s="33">
        <v>1</v>
      </c>
      <c r="Q8" s="33">
        <v>1</v>
      </c>
      <c r="R8" s="33">
        <v>4</v>
      </c>
      <c r="S8" s="33">
        <v>1</v>
      </c>
      <c r="T8" s="33">
        <v>4</v>
      </c>
      <c r="U8" s="33">
        <v>2</v>
      </c>
      <c r="V8" s="33">
        <v>2</v>
      </c>
      <c r="W8" s="33">
        <v>3</v>
      </c>
      <c r="X8" s="33"/>
      <c r="Y8" s="33"/>
      <c r="Z8" s="33"/>
      <c r="AA8" s="33"/>
    </row>
    <row r="9" spans="2:27" x14ac:dyDescent="0.25">
      <c r="B9" s="8" t="s">
        <v>62</v>
      </c>
      <c r="C9" s="31">
        <f t="shared" si="0"/>
        <v>1.9</v>
      </c>
      <c r="D9" s="32">
        <v>2</v>
      </c>
      <c r="E9" s="33">
        <v>1</v>
      </c>
      <c r="F9" s="33">
        <v>3</v>
      </c>
      <c r="G9" s="33">
        <v>1</v>
      </c>
      <c r="H9" s="33">
        <v>2</v>
      </c>
      <c r="I9" s="33">
        <v>2</v>
      </c>
      <c r="J9" s="33">
        <v>2</v>
      </c>
      <c r="K9" s="33">
        <v>1</v>
      </c>
      <c r="L9" s="33">
        <v>2</v>
      </c>
      <c r="M9" s="33">
        <v>2</v>
      </c>
      <c r="N9" s="33">
        <v>4</v>
      </c>
      <c r="O9" s="33">
        <v>2</v>
      </c>
      <c r="P9" s="33">
        <v>1</v>
      </c>
      <c r="Q9" s="33">
        <v>1</v>
      </c>
      <c r="R9" s="33">
        <v>1</v>
      </c>
      <c r="S9" s="33">
        <v>1</v>
      </c>
      <c r="T9" s="33">
        <v>3</v>
      </c>
      <c r="U9" s="33">
        <v>2</v>
      </c>
      <c r="V9" s="33">
        <v>2</v>
      </c>
      <c r="W9" s="33">
        <v>3</v>
      </c>
      <c r="X9" s="33"/>
      <c r="Y9" s="33"/>
      <c r="Z9" s="33"/>
      <c r="AA9" s="33"/>
    </row>
    <row r="10" spans="2:27" x14ac:dyDescent="0.25">
      <c r="C10" s="34"/>
      <c r="D10" s="35"/>
    </row>
    <row r="11" spans="2:27" x14ac:dyDescent="0.25">
      <c r="C11" s="34"/>
      <c r="D11" s="36"/>
    </row>
    <row r="12" spans="2:27" x14ac:dyDescent="0.25">
      <c r="D12" s="36"/>
    </row>
    <row r="13" spans="2:27" x14ac:dyDescent="0.25">
      <c r="B13" s="175" t="s">
        <v>9</v>
      </c>
      <c r="C13" s="175"/>
      <c r="D13" s="175"/>
      <c r="E13" s="175"/>
      <c r="F13" s="175"/>
      <c r="G13" s="175"/>
      <c r="H13" s="175"/>
      <c r="I13" s="175"/>
      <c r="J13" s="175"/>
      <c r="K13" s="4"/>
      <c r="L13" s="4"/>
      <c r="M13" s="4"/>
      <c r="N13" s="4"/>
      <c r="O13" s="4"/>
      <c r="P13" s="4"/>
      <c r="Q13" s="4"/>
      <c r="R13" s="4"/>
      <c r="S13" s="4"/>
      <c r="T13" s="4"/>
      <c r="U13" s="4"/>
      <c r="V13" s="4"/>
      <c r="W13" s="4"/>
      <c r="X13" s="4"/>
      <c r="Y13" s="4"/>
      <c r="Z13" s="4"/>
      <c r="AA13" s="4"/>
    </row>
    <row r="14" spans="2:27" x14ac:dyDescent="0.25">
      <c r="B14" s="27" t="s">
        <v>7</v>
      </c>
      <c r="C14" s="28" t="s">
        <v>8</v>
      </c>
      <c r="D14" s="37">
        <v>1</v>
      </c>
      <c r="E14" s="38">
        <v>2</v>
      </c>
      <c r="F14" s="30">
        <v>3</v>
      </c>
      <c r="G14" s="30">
        <v>4</v>
      </c>
      <c r="H14" s="30">
        <v>5</v>
      </c>
      <c r="I14" s="30">
        <v>6</v>
      </c>
      <c r="J14" s="30">
        <v>7</v>
      </c>
      <c r="K14" s="30">
        <v>8</v>
      </c>
      <c r="L14" s="30">
        <v>9</v>
      </c>
      <c r="M14" s="30">
        <v>10</v>
      </c>
      <c r="N14" s="30">
        <v>11</v>
      </c>
      <c r="O14" s="30">
        <v>12</v>
      </c>
      <c r="P14" s="30">
        <v>13</v>
      </c>
      <c r="Q14" s="30">
        <v>14</v>
      </c>
      <c r="R14" s="30">
        <v>15</v>
      </c>
      <c r="S14" s="30">
        <v>16</v>
      </c>
      <c r="T14" s="30">
        <v>17</v>
      </c>
      <c r="U14" s="30">
        <v>18</v>
      </c>
      <c r="V14" s="30">
        <v>19</v>
      </c>
      <c r="W14" s="30">
        <v>20</v>
      </c>
      <c r="X14" s="30">
        <v>21</v>
      </c>
      <c r="Y14" s="30">
        <v>22</v>
      </c>
      <c r="Z14" s="30">
        <v>23</v>
      </c>
      <c r="AA14" s="30">
        <v>24</v>
      </c>
    </row>
    <row r="15" spans="2:27" x14ac:dyDescent="0.25">
      <c r="B15" s="8" t="s">
        <v>56</v>
      </c>
      <c r="C15" s="31">
        <f>AVERAGE(D15:AY15)</f>
        <v>3.6842105263157894</v>
      </c>
      <c r="D15" s="39">
        <v>4</v>
      </c>
      <c r="E15" s="40">
        <v>4</v>
      </c>
      <c r="F15" s="40">
        <v>5</v>
      </c>
      <c r="G15" s="40">
        <v>4</v>
      </c>
      <c r="H15" s="40">
        <v>4</v>
      </c>
      <c r="I15" s="40">
        <v>3</v>
      </c>
      <c r="J15" s="40">
        <v>4</v>
      </c>
      <c r="K15" s="40">
        <v>3</v>
      </c>
      <c r="L15" s="40">
        <v>4</v>
      </c>
      <c r="M15" s="40">
        <v>4</v>
      </c>
      <c r="N15" s="40">
        <v>4</v>
      </c>
      <c r="O15" s="40">
        <v>3</v>
      </c>
      <c r="P15" s="40">
        <v>3</v>
      </c>
      <c r="Q15" s="40"/>
      <c r="R15" s="40">
        <v>4</v>
      </c>
      <c r="S15" s="40">
        <v>3</v>
      </c>
      <c r="T15" s="40">
        <v>4</v>
      </c>
      <c r="U15" s="40">
        <v>3</v>
      </c>
      <c r="V15" s="40">
        <v>3</v>
      </c>
      <c r="W15" s="40">
        <v>4</v>
      </c>
      <c r="X15" s="40"/>
      <c r="Y15" s="40"/>
      <c r="Z15" s="40"/>
      <c r="AA15" s="40"/>
    </row>
    <row r="16" spans="2:27" x14ac:dyDescent="0.25">
      <c r="B16" s="8" t="s">
        <v>57</v>
      </c>
      <c r="C16" s="31">
        <f t="shared" ref="C16:C21" si="1">AVERAGE(D16:AY16)</f>
        <v>3.8421052631578947</v>
      </c>
      <c r="D16" s="39">
        <v>4</v>
      </c>
      <c r="E16" s="40">
        <v>5</v>
      </c>
      <c r="F16" s="40">
        <v>5</v>
      </c>
      <c r="G16" s="40">
        <v>5</v>
      </c>
      <c r="H16" s="40">
        <v>4</v>
      </c>
      <c r="I16" s="40">
        <v>3</v>
      </c>
      <c r="J16" s="40">
        <v>4</v>
      </c>
      <c r="K16" s="40">
        <v>3</v>
      </c>
      <c r="L16" s="40">
        <v>3</v>
      </c>
      <c r="M16" s="40">
        <v>4</v>
      </c>
      <c r="N16" s="40">
        <v>5</v>
      </c>
      <c r="O16" s="40">
        <v>3</v>
      </c>
      <c r="P16" s="40">
        <v>3</v>
      </c>
      <c r="Q16" s="40"/>
      <c r="R16" s="40">
        <v>4</v>
      </c>
      <c r="S16" s="40">
        <v>3</v>
      </c>
      <c r="T16" s="40">
        <v>4</v>
      </c>
      <c r="U16" s="40">
        <v>4</v>
      </c>
      <c r="V16" s="40">
        <v>3</v>
      </c>
      <c r="W16" s="40">
        <v>4</v>
      </c>
      <c r="X16" s="40"/>
      <c r="Y16" s="40"/>
      <c r="Z16" s="40"/>
      <c r="AA16" s="40"/>
    </row>
    <row r="17" spans="2:27" x14ac:dyDescent="0.25">
      <c r="B17" s="8" t="s">
        <v>58</v>
      </c>
      <c r="C17" s="31">
        <f t="shared" si="1"/>
        <v>4.0526315789473681</v>
      </c>
      <c r="D17" s="39">
        <v>5</v>
      </c>
      <c r="E17" s="40">
        <v>5</v>
      </c>
      <c r="F17" s="40">
        <v>5</v>
      </c>
      <c r="G17" s="40">
        <v>4</v>
      </c>
      <c r="H17" s="40">
        <v>4</v>
      </c>
      <c r="I17" s="40">
        <v>4</v>
      </c>
      <c r="J17" s="40">
        <v>4</v>
      </c>
      <c r="K17" s="40">
        <v>3</v>
      </c>
      <c r="L17" s="40">
        <v>4</v>
      </c>
      <c r="M17" s="40">
        <v>4</v>
      </c>
      <c r="N17" s="40">
        <v>5</v>
      </c>
      <c r="O17" s="40">
        <v>4</v>
      </c>
      <c r="P17" s="40">
        <v>3</v>
      </c>
      <c r="Q17" s="40"/>
      <c r="R17" s="40">
        <v>4</v>
      </c>
      <c r="S17" s="40">
        <v>4</v>
      </c>
      <c r="T17" s="40">
        <v>4</v>
      </c>
      <c r="U17" s="40">
        <v>4</v>
      </c>
      <c r="V17" s="40">
        <v>3</v>
      </c>
      <c r="W17" s="40">
        <v>4</v>
      </c>
      <c r="X17" s="40"/>
      <c r="Y17" s="40"/>
      <c r="Z17" s="40"/>
      <c r="AA17" s="40"/>
    </row>
    <row r="18" spans="2:27" x14ac:dyDescent="0.25">
      <c r="B18" s="8" t="s">
        <v>59</v>
      </c>
      <c r="C18" s="31">
        <f t="shared" si="1"/>
        <v>3.5263157894736841</v>
      </c>
      <c r="D18" s="39">
        <v>5</v>
      </c>
      <c r="E18" s="40">
        <v>5</v>
      </c>
      <c r="F18" s="40">
        <v>4</v>
      </c>
      <c r="G18" s="40">
        <v>4</v>
      </c>
      <c r="H18" s="40">
        <v>4</v>
      </c>
      <c r="I18" s="40">
        <v>2</v>
      </c>
      <c r="J18" s="40">
        <v>4</v>
      </c>
      <c r="K18" s="40">
        <v>2</v>
      </c>
      <c r="L18" s="40">
        <v>3</v>
      </c>
      <c r="M18" s="40">
        <v>4</v>
      </c>
      <c r="N18" s="40">
        <v>4</v>
      </c>
      <c r="O18" s="40">
        <v>3</v>
      </c>
      <c r="P18" s="40">
        <v>4</v>
      </c>
      <c r="Q18" s="40"/>
      <c r="R18" s="40">
        <v>3</v>
      </c>
      <c r="S18" s="40">
        <v>2</v>
      </c>
      <c r="T18" s="40">
        <v>4</v>
      </c>
      <c r="U18" s="40">
        <v>3</v>
      </c>
      <c r="V18" s="40">
        <v>3</v>
      </c>
      <c r="W18" s="40">
        <v>4</v>
      </c>
      <c r="X18" s="40"/>
      <c r="Y18" s="40"/>
      <c r="Z18" s="40"/>
      <c r="AA18" s="40"/>
    </row>
    <row r="19" spans="2:27" x14ac:dyDescent="0.25">
      <c r="B19" s="8" t="s">
        <v>60</v>
      </c>
      <c r="C19" s="31">
        <f t="shared" si="1"/>
        <v>3.5789473684210527</v>
      </c>
      <c r="D19" s="39">
        <v>3</v>
      </c>
      <c r="E19" s="40">
        <v>4</v>
      </c>
      <c r="F19" s="40">
        <v>4</v>
      </c>
      <c r="G19" s="40">
        <v>4</v>
      </c>
      <c r="H19" s="40">
        <v>4</v>
      </c>
      <c r="I19" s="40">
        <v>2</v>
      </c>
      <c r="J19" s="40">
        <v>4</v>
      </c>
      <c r="K19" s="40">
        <v>3</v>
      </c>
      <c r="L19" s="40">
        <v>3</v>
      </c>
      <c r="M19" s="40">
        <v>4</v>
      </c>
      <c r="N19" s="40">
        <v>5</v>
      </c>
      <c r="O19" s="40">
        <v>4</v>
      </c>
      <c r="P19" s="40">
        <v>4</v>
      </c>
      <c r="Q19" s="40"/>
      <c r="R19" s="40">
        <v>3</v>
      </c>
      <c r="S19" s="40">
        <v>2</v>
      </c>
      <c r="T19" s="40">
        <v>4</v>
      </c>
      <c r="U19" s="40">
        <v>4</v>
      </c>
      <c r="V19" s="40">
        <v>3</v>
      </c>
      <c r="W19" s="40">
        <v>4</v>
      </c>
      <c r="X19" s="40"/>
      <c r="Y19" s="40"/>
      <c r="Z19" s="40"/>
      <c r="AA19" s="40"/>
    </row>
    <row r="20" spans="2:27" x14ac:dyDescent="0.25">
      <c r="B20" s="8" t="s">
        <v>61</v>
      </c>
      <c r="C20" s="31">
        <f t="shared" si="1"/>
        <v>3.3684210526315788</v>
      </c>
      <c r="D20" s="39">
        <v>3</v>
      </c>
      <c r="E20" s="40">
        <v>4</v>
      </c>
      <c r="F20" s="40">
        <v>4</v>
      </c>
      <c r="G20" s="40">
        <v>4</v>
      </c>
      <c r="H20" s="40">
        <v>4</v>
      </c>
      <c r="I20" s="40">
        <v>2</v>
      </c>
      <c r="J20" s="40">
        <v>4</v>
      </c>
      <c r="K20" s="40">
        <v>2</v>
      </c>
      <c r="L20" s="40">
        <v>3</v>
      </c>
      <c r="M20" s="40">
        <v>4</v>
      </c>
      <c r="N20" s="40">
        <v>4</v>
      </c>
      <c r="O20" s="40">
        <v>3</v>
      </c>
      <c r="P20" s="40">
        <v>2</v>
      </c>
      <c r="Q20" s="40"/>
      <c r="R20" s="40">
        <v>4</v>
      </c>
      <c r="S20" s="40">
        <v>3</v>
      </c>
      <c r="T20" s="40">
        <v>4</v>
      </c>
      <c r="U20" s="40">
        <v>4</v>
      </c>
      <c r="V20" s="40">
        <v>2</v>
      </c>
      <c r="W20" s="40">
        <v>4</v>
      </c>
      <c r="X20" s="40"/>
      <c r="Y20" s="40"/>
      <c r="Z20" s="40"/>
      <c r="AA20" s="40"/>
    </row>
    <row r="21" spans="2:27" x14ac:dyDescent="0.25">
      <c r="B21" s="8" t="s">
        <v>62</v>
      </c>
      <c r="C21" s="31">
        <f t="shared" si="1"/>
        <v>3.736842105263158</v>
      </c>
      <c r="D21" s="39">
        <v>4</v>
      </c>
      <c r="E21" s="40">
        <v>4</v>
      </c>
      <c r="F21" s="40">
        <v>5</v>
      </c>
      <c r="G21" s="40">
        <v>4</v>
      </c>
      <c r="H21" s="40">
        <v>4</v>
      </c>
      <c r="I21" s="40">
        <v>3</v>
      </c>
      <c r="J21" s="40">
        <v>4</v>
      </c>
      <c r="K21" s="40">
        <v>3</v>
      </c>
      <c r="L21" s="40">
        <v>5</v>
      </c>
      <c r="M21" s="40">
        <v>4</v>
      </c>
      <c r="N21" s="40">
        <v>4</v>
      </c>
      <c r="O21" s="40">
        <v>3</v>
      </c>
      <c r="P21" s="40">
        <v>2</v>
      </c>
      <c r="Q21" s="40"/>
      <c r="R21" s="40">
        <v>4</v>
      </c>
      <c r="S21" s="40">
        <v>3</v>
      </c>
      <c r="T21" s="40">
        <v>4</v>
      </c>
      <c r="U21" s="40">
        <v>3</v>
      </c>
      <c r="V21" s="40">
        <v>4</v>
      </c>
      <c r="W21" s="40">
        <v>4</v>
      </c>
      <c r="X21" s="40"/>
      <c r="Y21" s="40"/>
      <c r="Z21" s="40"/>
      <c r="AA21" s="40"/>
    </row>
    <row r="22" spans="2:27" x14ac:dyDescent="0.25">
      <c r="C22" s="34"/>
      <c r="D22" s="41"/>
      <c r="M22" s="42"/>
    </row>
    <row r="23" spans="2:27" x14ac:dyDescent="0.25">
      <c r="C23" s="34"/>
      <c r="D23" s="36"/>
    </row>
    <row r="24" spans="2:27" ht="12.75" customHeight="1" x14ac:dyDescent="0.25">
      <c r="D24" s="43"/>
      <c r="E24" s="43"/>
      <c r="F24" s="43"/>
      <c r="G24" s="43"/>
      <c r="H24" s="44"/>
      <c r="I24" s="44"/>
      <c r="J24" s="45"/>
      <c r="K24" s="45"/>
      <c r="L24" s="44"/>
      <c r="M24" s="44"/>
      <c r="N24" s="44"/>
      <c r="O24" s="45"/>
      <c r="P24" s="45"/>
      <c r="Q24" s="44"/>
      <c r="R24" s="44"/>
      <c r="S24" s="45"/>
      <c r="T24" s="45"/>
      <c r="U24" s="44"/>
      <c r="V24" s="44"/>
      <c r="W24" s="44"/>
      <c r="X24" s="45"/>
    </row>
    <row r="25" spans="2:27" ht="12.75" customHeight="1" x14ac:dyDescent="0.25">
      <c r="B25" s="176" t="s">
        <v>10</v>
      </c>
      <c r="C25" s="176"/>
      <c r="D25" s="177" t="s">
        <v>11</v>
      </c>
      <c r="E25" s="177"/>
      <c r="F25" s="177"/>
      <c r="G25" s="174" t="s">
        <v>12</v>
      </c>
      <c r="H25" s="174"/>
      <c r="I25" s="174"/>
      <c r="J25" s="174" t="s">
        <v>13</v>
      </c>
      <c r="K25" s="174"/>
      <c r="L25" s="174"/>
      <c r="M25" s="174"/>
      <c r="N25" s="174" t="s">
        <v>14</v>
      </c>
      <c r="O25" s="174"/>
      <c r="P25" s="174"/>
      <c r="Q25" s="174" t="s">
        <v>15</v>
      </c>
      <c r="R25" s="174"/>
      <c r="S25" s="174"/>
      <c r="T25" s="174"/>
    </row>
    <row r="26" spans="2:27" ht="13.8" thickBot="1" x14ac:dyDescent="0.3"/>
    <row r="27" spans="2:27" ht="13.8" x14ac:dyDescent="0.3">
      <c r="B27" s="144" t="s">
        <v>16</v>
      </c>
      <c r="C27" s="145" t="s">
        <v>17</v>
      </c>
      <c r="D27" s="146" t="s">
        <v>18</v>
      </c>
      <c r="E27" s="142"/>
      <c r="F27" s="143"/>
    </row>
    <row r="28" spans="2:27" x14ac:dyDescent="0.25">
      <c r="B28" s="72" t="s">
        <v>56</v>
      </c>
      <c r="C28" s="46">
        <f>C15-C3</f>
        <v>1.5842105263157893</v>
      </c>
      <c r="D28" s="148">
        <f>(C28/C3)*100</f>
        <v>75.438596491228054</v>
      </c>
      <c r="E28" s="47"/>
    </row>
    <row r="29" spans="2:27" x14ac:dyDescent="0.25">
      <c r="B29" s="72" t="s">
        <v>57</v>
      </c>
      <c r="C29" s="46">
        <f>C16-C4</f>
        <v>1.2421052631578946</v>
      </c>
      <c r="D29" s="149">
        <f>(C29/C4)*100</f>
        <v>47.773279352226716</v>
      </c>
      <c r="E29" s="47"/>
    </row>
    <row r="30" spans="2:27" x14ac:dyDescent="0.25">
      <c r="B30" s="72" t="s">
        <v>58</v>
      </c>
      <c r="C30" s="46">
        <f>C17-C5</f>
        <v>0.90263157894736823</v>
      </c>
      <c r="D30" s="149">
        <f>(C30/C5)*100</f>
        <v>28.654970760233912</v>
      </c>
      <c r="E30" s="47"/>
    </row>
    <row r="31" spans="2:27" x14ac:dyDescent="0.25">
      <c r="B31" s="72" t="s">
        <v>59</v>
      </c>
      <c r="C31" s="46">
        <f>C18-C6</f>
        <v>0.97631578947368425</v>
      </c>
      <c r="D31" s="150">
        <f>(C31/C6)*100</f>
        <v>38.286893704850364</v>
      </c>
      <c r="E31" s="47"/>
    </row>
    <row r="32" spans="2:27" x14ac:dyDescent="0.25">
      <c r="B32" s="72" t="s">
        <v>60</v>
      </c>
      <c r="C32" s="46">
        <f t="shared" ref="C32:C34" si="2">C19-C7</f>
        <v>1.3289473684210527</v>
      </c>
      <c r="D32" s="150">
        <f t="shared" ref="D32:D34" si="3">(C32/C7)*100</f>
        <v>59.064327485380119</v>
      </c>
      <c r="E32" s="47"/>
    </row>
    <row r="33" spans="2:4" x14ac:dyDescent="0.25">
      <c r="B33" s="72" t="s">
        <v>61</v>
      </c>
      <c r="C33" s="46">
        <f t="shared" si="2"/>
        <v>1.1684210526315786</v>
      </c>
      <c r="D33" s="150">
        <f t="shared" si="3"/>
        <v>53.110047846889927</v>
      </c>
    </row>
    <row r="34" spans="2:4" ht="13.8" thickBot="1" x14ac:dyDescent="0.3">
      <c r="B34" s="73" t="s">
        <v>62</v>
      </c>
      <c r="C34" s="147">
        <f t="shared" si="2"/>
        <v>1.8368421052631581</v>
      </c>
      <c r="D34" s="151">
        <f t="shared" si="3"/>
        <v>96.675900277008324</v>
      </c>
    </row>
    <row r="35" spans="2:4" ht="13.8" thickBot="1" x14ac:dyDescent="0.3">
      <c r="D35" s="152">
        <f>SUM(D28:D34)/7</f>
        <v>57.000573702545346</v>
      </c>
    </row>
  </sheetData>
  <mergeCells count="8">
    <mergeCell ref="N25:P25"/>
    <mergeCell ref="Q25:T25"/>
    <mergeCell ref="B1:J1"/>
    <mergeCell ref="B13:J13"/>
    <mergeCell ref="B25:C25"/>
    <mergeCell ref="D25:F25"/>
    <mergeCell ref="G25:I25"/>
    <mergeCell ref="J25:M25"/>
  </mergeCells>
  <pageMargins left="0.7" right="0.7" top="0.75" bottom="0.75" header="0.51180555555555496" footer="0.51180555555555496"/>
  <pageSetup firstPageNumber="0"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18" workbookViewId="0">
      <selection activeCell="C61" sqref="C61"/>
    </sheetView>
  </sheetViews>
  <sheetFormatPr defaultColWidth="8.77734375" defaultRowHeight="13.2" x14ac:dyDescent="0.25"/>
  <cols>
    <col min="3" max="3" width="60.109375" customWidth="1"/>
    <col min="4" max="4" width="52.6640625" customWidth="1"/>
  </cols>
  <sheetData>
    <row r="1" spans="1:6" x14ac:dyDescent="0.25">
      <c r="C1" s="48" t="s">
        <v>19</v>
      </c>
    </row>
    <row r="2" spans="1:6" x14ac:dyDescent="0.25">
      <c r="A2" s="6">
        <v>1</v>
      </c>
      <c r="B2" s="6" t="s">
        <v>20</v>
      </c>
      <c r="C2" s="58" t="s">
        <v>82</v>
      </c>
      <c r="D2" s="5" t="s">
        <v>21</v>
      </c>
      <c r="E2" s="30" t="s">
        <v>22</v>
      </c>
      <c r="F2" s="50" t="s">
        <v>23</v>
      </c>
    </row>
    <row r="3" spans="1:6" x14ac:dyDescent="0.25">
      <c r="A3" s="6"/>
      <c r="B3" s="6" t="s">
        <v>24</v>
      </c>
      <c r="C3" s="59" t="s">
        <v>83</v>
      </c>
      <c r="D3" s="49"/>
      <c r="E3" s="1"/>
      <c r="F3" s="1"/>
    </row>
    <row r="4" spans="1:6" x14ac:dyDescent="0.25">
      <c r="A4" s="6"/>
      <c r="B4" s="6" t="s">
        <v>25</v>
      </c>
      <c r="C4" s="60" t="s">
        <v>84</v>
      </c>
      <c r="D4" s="52"/>
      <c r="E4" s="1"/>
      <c r="F4" s="1"/>
    </row>
    <row r="5" spans="1:6" x14ac:dyDescent="0.25">
      <c r="A5" s="6">
        <v>2</v>
      </c>
      <c r="B5" s="6" t="s">
        <v>20</v>
      </c>
      <c r="C5" s="58" t="s">
        <v>95</v>
      </c>
      <c r="D5" s="53"/>
      <c r="E5" s="1"/>
      <c r="F5" s="1"/>
    </row>
    <row r="6" spans="1:6" x14ac:dyDescent="0.25">
      <c r="A6" s="6"/>
      <c r="B6" s="6" t="s">
        <v>24</v>
      </c>
      <c r="C6" s="61" t="s">
        <v>96</v>
      </c>
      <c r="D6" s="54"/>
      <c r="E6" s="1"/>
      <c r="F6" s="1"/>
    </row>
    <row r="7" spans="1:6" x14ac:dyDescent="0.25">
      <c r="A7" s="6"/>
      <c r="B7" s="6" t="s">
        <v>25</v>
      </c>
      <c r="C7" s="61" t="s">
        <v>97</v>
      </c>
      <c r="D7" s="51"/>
      <c r="E7" s="1"/>
      <c r="F7" s="1"/>
    </row>
    <row r="8" spans="1:6" x14ac:dyDescent="0.25">
      <c r="A8" s="6">
        <v>3</v>
      </c>
      <c r="B8" s="6" t="s">
        <v>20</v>
      </c>
      <c r="C8" s="58" t="s">
        <v>102</v>
      </c>
      <c r="E8" s="4"/>
      <c r="F8" s="4"/>
    </row>
    <row r="9" spans="1:6" x14ac:dyDescent="0.25">
      <c r="A9" s="6"/>
      <c r="B9" s="6" t="s">
        <v>24</v>
      </c>
      <c r="C9" s="62" t="s">
        <v>137</v>
      </c>
    </row>
    <row r="10" spans="1:6" x14ac:dyDescent="0.25">
      <c r="A10" s="6"/>
      <c r="B10" s="6" t="s">
        <v>25</v>
      </c>
      <c r="C10" s="59" t="s">
        <v>137</v>
      </c>
    </row>
    <row r="11" spans="1:6" x14ac:dyDescent="0.25">
      <c r="A11" s="6">
        <v>4</v>
      </c>
      <c r="B11" s="6" t="s">
        <v>20</v>
      </c>
      <c r="C11" s="62" t="s">
        <v>112</v>
      </c>
    </row>
    <row r="12" spans="1:6" x14ac:dyDescent="0.25">
      <c r="A12" s="6"/>
      <c r="B12" s="6" t="s">
        <v>24</v>
      </c>
      <c r="C12" s="59" t="s">
        <v>113</v>
      </c>
    </row>
    <row r="13" spans="1:6" x14ac:dyDescent="0.25">
      <c r="A13" s="6"/>
      <c r="B13" s="6" t="s">
        <v>25</v>
      </c>
      <c r="C13" s="58" t="s">
        <v>114</v>
      </c>
    </row>
    <row r="14" spans="1:6" x14ac:dyDescent="0.25">
      <c r="A14" s="6">
        <v>5</v>
      </c>
      <c r="B14" s="6" t="s">
        <v>20</v>
      </c>
      <c r="C14" s="59" t="s">
        <v>123</v>
      </c>
    </row>
    <row r="15" spans="1:6" x14ac:dyDescent="0.25">
      <c r="A15" s="6"/>
      <c r="B15" s="6" t="s">
        <v>24</v>
      </c>
      <c r="C15" s="59" t="s">
        <v>124</v>
      </c>
    </row>
    <row r="16" spans="1:6" x14ac:dyDescent="0.25">
      <c r="A16" s="6"/>
      <c r="B16" s="6" t="s">
        <v>25</v>
      </c>
      <c r="C16" s="59" t="s">
        <v>125</v>
      </c>
    </row>
    <row r="17" spans="1:3" x14ac:dyDescent="0.25">
      <c r="A17" s="6">
        <v>6</v>
      </c>
      <c r="B17" s="6" t="s">
        <v>20</v>
      </c>
      <c r="C17" s="61" t="s">
        <v>130</v>
      </c>
    </row>
    <row r="18" spans="1:3" x14ac:dyDescent="0.25">
      <c r="A18" s="6"/>
      <c r="B18" s="6" t="s">
        <v>24</v>
      </c>
      <c r="C18" s="59" t="s">
        <v>131</v>
      </c>
    </row>
    <row r="19" spans="1:3" x14ac:dyDescent="0.25">
      <c r="A19" s="6"/>
      <c r="B19" s="6" t="s">
        <v>25</v>
      </c>
      <c r="C19" s="59" t="s">
        <v>137</v>
      </c>
    </row>
    <row r="20" spans="1:3" x14ac:dyDescent="0.25">
      <c r="A20" s="6">
        <v>7</v>
      </c>
      <c r="B20" s="6" t="s">
        <v>20</v>
      </c>
      <c r="C20" s="58" t="s">
        <v>137</v>
      </c>
    </row>
    <row r="21" spans="1:3" x14ac:dyDescent="0.25">
      <c r="A21" s="6"/>
      <c r="B21" s="6" t="s">
        <v>24</v>
      </c>
      <c r="C21" s="60" t="s">
        <v>137</v>
      </c>
    </row>
    <row r="22" spans="1:3" x14ac:dyDescent="0.25">
      <c r="A22" s="6"/>
      <c r="B22" s="6" t="s">
        <v>25</v>
      </c>
      <c r="C22" s="60" t="s">
        <v>137</v>
      </c>
    </row>
    <row r="23" spans="1:3" x14ac:dyDescent="0.25">
      <c r="A23" s="6">
        <v>8</v>
      </c>
      <c r="B23" s="6" t="s">
        <v>20</v>
      </c>
      <c r="C23" s="58" t="s">
        <v>141</v>
      </c>
    </row>
    <row r="24" spans="1:3" x14ac:dyDescent="0.25">
      <c r="A24" s="6"/>
      <c r="B24" s="6" t="s">
        <v>24</v>
      </c>
      <c r="C24" s="61" t="s">
        <v>142</v>
      </c>
    </row>
    <row r="25" spans="1:3" x14ac:dyDescent="0.25">
      <c r="A25" s="6"/>
      <c r="B25" s="6" t="s">
        <v>25</v>
      </c>
      <c r="C25" s="64" t="s">
        <v>143</v>
      </c>
    </row>
    <row r="26" spans="1:3" x14ac:dyDescent="0.25">
      <c r="A26" s="6">
        <v>9</v>
      </c>
      <c r="B26" s="6" t="s">
        <v>20</v>
      </c>
      <c r="C26" s="60" t="s">
        <v>147</v>
      </c>
    </row>
    <row r="27" spans="1:3" x14ac:dyDescent="0.25">
      <c r="A27" s="6"/>
      <c r="B27" s="6" t="s">
        <v>24</v>
      </c>
      <c r="C27" s="61" t="s">
        <v>148</v>
      </c>
    </row>
    <row r="28" spans="1:3" x14ac:dyDescent="0.25">
      <c r="A28" s="6"/>
      <c r="B28" s="6" t="s">
        <v>25</v>
      </c>
      <c r="C28" s="65" t="s">
        <v>149</v>
      </c>
    </row>
    <row r="29" spans="1:3" x14ac:dyDescent="0.25">
      <c r="A29" s="6">
        <v>10</v>
      </c>
      <c r="B29" s="6" t="s">
        <v>20</v>
      </c>
      <c r="C29" s="61" t="s">
        <v>153</v>
      </c>
    </row>
    <row r="30" spans="1:3" x14ac:dyDescent="0.25">
      <c r="A30" s="6"/>
      <c r="B30" s="6" t="s">
        <v>24</v>
      </c>
      <c r="C30" s="58"/>
    </row>
    <row r="31" spans="1:3" x14ac:dyDescent="0.25">
      <c r="A31" s="6"/>
      <c r="B31" s="6" t="s">
        <v>25</v>
      </c>
      <c r="C31" s="58"/>
    </row>
    <row r="32" spans="1:3" x14ac:dyDescent="0.25">
      <c r="A32" s="6">
        <v>11</v>
      </c>
      <c r="B32" s="6" t="s">
        <v>20</v>
      </c>
      <c r="C32" s="60"/>
    </row>
    <row r="33" spans="1:3" x14ac:dyDescent="0.25">
      <c r="A33" s="6"/>
      <c r="B33" s="6" t="s">
        <v>24</v>
      </c>
      <c r="C33" s="60"/>
    </row>
    <row r="34" spans="1:3" x14ac:dyDescent="0.25">
      <c r="A34" s="6"/>
      <c r="B34" s="6" t="s">
        <v>25</v>
      </c>
      <c r="C34" s="66"/>
    </row>
    <row r="35" spans="1:3" x14ac:dyDescent="0.25">
      <c r="A35" s="6">
        <v>12</v>
      </c>
      <c r="B35" s="6" t="s">
        <v>20</v>
      </c>
      <c r="C35" s="58" t="s">
        <v>160</v>
      </c>
    </row>
    <row r="36" spans="1:3" x14ac:dyDescent="0.25">
      <c r="A36" s="6"/>
      <c r="B36" s="6" t="s">
        <v>24</v>
      </c>
      <c r="C36" s="62" t="s">
        <v>161</v>
      </c>
    </row>
    <row r="37" spans="1:3" x14ac:dyDescent="0.25">
      <c r="A37" s="6"/>
      <c r="B37" s="6" t="s">
        <v>25</v>
      </c>
      <c r="C37" s="63" t="s">
        <v>162</v>
      </c>
    </row>
    <row r="38" spans="1:3" x14ac:dyDescent="0.25">
      <c r="A38" s="6">
        <v>13</v>
      </c>
      <c r="B38" s="6" t="s">
        <v>20</v>
      </c>
      <c r="C38" s="60" t="s">
        <v>166</v>
      </c>
    </row>
    <row r="39" spans="1:3" x14ac:dyDescent="0.25">
      <c r="A39" s="6"/>
      <c r="B39" s="6" t="s">
        <v>24</v>
      </c>
      <c r="C39" s="60"/>
    </row>
    <row r="40" spans="1:3" x14ac:dyDescent="0.25">
      <c r="A40" s="6"/>
      <c r="B40" s="6" t="s">
        <v>25</v>
      </c>
      <c r="C40" s="62"/>
    </row>
    <row r="41" spans="1:3" x14ac:dyDescent="0.25">
      <c r="A41" s="6">
        <v>14</v>
      </c>
      <c r="B41" s="6" t="s">
        <v>20</v>
      </c>
      <c r="C41" s="61" t="s">
        <v>170</v>
      </c>
    </row>
    <row r="42" spans="1:3" x14ac:dyDescent="0.25">
      <c r="A42" s="6"/>
      <c r="B42" s="6" t="s">
        <v>24</v>
      </c>
      <c r="C42" s="61" t="s">
        <v>171</v>
      </c>
    </row>
    <row r="43" spans="1:3" x14ac:dyDescent="0.25">
      <c r="A43" s="6"/>
      <c r="B43" s="6" t="s">
        <v>25</v>
      </c>
      <c r="C43" s="62" t="s">
        <v>172</v>
      </c>
    </row>
    <row r="44" spans="1:3" x14ac:dyDescent="0.25">
      <c r="A44" s="6">
        <v>15</v>
      </c>
      <c r="B44" s="6" t="s">
        <v>20</v>
      </c>
      <c r="C44" s="61" t="s">
        <v>178</v>
      </c>
    </row>
    <row r="45" spans="1:3" x14ac:dyDescent="0.25">
      <c r="A45" s="6"/>
      <c r="B45" s="6" t="s">
        <v>24</v>
      </c>
      <c r="C45" s="58" t="s">
        <v>179</v>
      </c>
    </row>
    <row r="46" spans="1:3" x14ac:dyDescent="0.25">
      <c r="A46" s="6"/>
      <c r="B46" s="6" t="s">
        <v>25</v>
      </c>
      <c r="C46" s="62" t="s">
        <v>180</v>
      </c>
    </row>
    <row r="47" spans="1:3" x14ac:dyDescent="0.25">
      <c r="A47" s="6">
        <v>16</v>
      </c>
      <c r="B47" s="6" t="s">
        <v>20</v>
      </c>
      <c r="C47" s="61" t="s">
        <v>186</v>
      </c>
    </row>
    <row r="48" spans="1:3" x14ac:dyDescent="0.25">
      <c r="A48" s="6"/>
      <c r="B48" s="6" t="s">
        <v>24</v>
      </c>
      <c r="C48" s="61" t="s">
        <v>187</v>
      </c>
    </row>
    <row r="49" spans="1:3" x14ac:dyDescent="0.25">
      <c r="A49" s="6"/>
      <c r="B49" s="6" t="s">
        <v>25</v>
      </c>
      <c r="C49" s="61" t="s">
        <v>188</v>
      </c>
    </row>
    <row r="50" spans="1:3" x14ac:dyDescent="0.25">
      <c r="A50" s="6">
        <v>17</v>
      </c>
      <c r="B50" s="6" t="s">
        <v>20</v>
      </c>
      <c r="C50" s="67" t="s">
        <v>198</v>
      </c>
    </row>
    <row r="51" spans="1:3" x14ac:dyDescent="0.25">
      <c r="A51" s="6"/>
      <c r="B51" s="6" t="s">
        <v>24</v>
      </c>
      <c r="C51" s="67"/>
    </row>
    <row r="52" spans="1:3" x14ac:dyDescent="0.25">
      <c r="A52" s="6"/>
      <c r="B52" s="6" t="s">
        <v>25</v>
      </c>
      <c r="C52" s="67"/>
    </row>
    <row r="53" spans="1:3" x14ac:dyDescent="0.25">
      <c r="A53" s="6">
        <v>18</v>
      </c>
      <c r="B53" s="6" t="s">
        <v>20</v>
      </c>
      <c r="C53" s="65" t="s">
        <v>207</v>
      </c>
    </row>
    <row r="54" spans="1:3" x14ac:dyDescent="0.25">
      <c r="A54" s="6"/>
      <c r="B54" s="6" t="s">
        <v>24</v>
      </c>
      <c r="C54" s="65" t="s">
        <v>208</v>
      </c>
    </row>
    <row r="55" spans="1:3" x14ac:dyDescent="0.25">
      <c r="A55" s="6"/>
      <c r="B55" s="6" t="s">
        <v>25</v>
      </c>
      <c r="C55" s="65" t="s">
        <v>209</v>
      </c>
    </row>
    <row r="56" spans="1:3" x14ac:dyDescent="0.25">
      <c r="A56" s="6">
        <v>19</v>
      </c>
      <c r="B56" s="6" t="s">
        <v>20</v>
      </c>
      <c r="C56" s="67" t="s">
        <v>214</v>
      </c>
    </row>
    <row r="57" spans="1:3" x14ac:dyDescent="0.25">
      <c r="A57" s="6"/>
      <c r="B57" s="6" t="s">
        <v>24</v>
      </c>
      <c r="C57" s="67" t="s">
        <v>215</v>
      </c>
    </row>
    <row r="58" spans="1:3" x14ac:dyDescent="0.25">
      <c r="A58" s="6"/>
      <c r="B58" s="6" t="s">
        <v>25</v>
      </c>
      <c r="C58" s="67" t="s">
        <v>216</v>
      </c>
    </row>
    <row r="59" spans="1:3" ht="15.6" x14ac:dyDescent="0.3">
      <c r="A59" s="6">
        <v>20</v>
      </c>
      <c r="B59" s="6" t="s">
        <v>20</v>
      </c>
      <c r="C59" s="127" t="s">
        <v>228</v>
      </c>
    </row>
    <row r="60" spans="1:3" ht="15.6" x14ac:dyDescent="0.3">
      <c r="A60" s="6"/>
      <c r="B60" s="6" t="s">
        <v>24</v>
      </c>
      <c r="C60" s="127" t="s">
        <v>229</v>
      </c>
    </row>
    <row r="61" spans="1:3" ht="15.6" x14ac:dyDescent="0.3">
      <c r="A61" s="6"/>
      <c r="B61" s="6" t="s">
        <v>25</v>
      </c>
      <c r="C61" s="127" t="s">
        <v>230</v>
      </c>
    </row>
    <row r="62" spans="1:3" x14ac:dyDescent="0.25">
      <c r="A62" s="6"/>
      <c r="B62" s="6"/>
      <c r="C62" s="1"/>
    </row>
    <row r="63" spans="1:3" x14ac:dyDescent="0.25">
      <c r="A63" s="6"/>
      <c r="B63" s="6"/>
      <c r="C63" s="1"/>
    </row>
    <row r="64" spans="1:3" x14ac:dyDescent="0.25">
      <c r="A64" s="6"/>
      <c r="B64" s="6"/>
      <c r="C64" s="1"/>
    </row>
    <row r="65" spans="1:3" x14ac:dyDescent="0.25">
      <c r="A65" s="6"/>
      <c r="B65" s="6"/>
      <c r="C65" s="1"/>
    </row>
  </sheetData>
  <pageMargins left="0.7" right="0.7" top="0.75" bottom="0.75" header="0.51180555555555496" footer="0.51180555555555496"/>
  <pageSetup firstPageNumber="0"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2" workbookViewId="0">
      <selection activeCell="B32" sqref="B32"/>
    </sheetView>
  </sheetViews>
  <sheetFormatPr defaultColWidth="11.5546875" defaultRowHeight="13.2" x14ac:dyDescent="0.25"/>
  <cols>
    <col min="2" max="2" width="89.109375" customWidth="1"/>
  </cols>
  <sheetData>
    <row r="1" spans="1:2" x14ac:dyDescent="0.25">
      <c r="A1" s="178" t="s">
        <v>63</v>
      </c>
      <c r="B1" s="178"/>
    </row>
    <row r="2" spans="1:2" x14ac:dyDescent="0.25">
      <c r="A2" s="6">
        <v>1</v>
      </c>
      <c r="B2" s="12" t="s">
        <v>85</v>
      </c>
    </row>
    <row r="3" spans="1:2" x14ac:dyDescent="0.25">
      <c r="A3" s="6">
        <f t="shared" ref="A3:A8" si="0">A2+1</f>
        <v>2</v>
      </c>
      <c r="B3" s="12" t="s">
        <v>98</v>
      </c>
    </row>
    <row r="4" spans="1:2" x14ac:dyDescent="0.25">
      <c r="A4" s="6">
        <f t="shared" si="0"/>
        <v>3</v>
      </c>
      <c r="B4" s="12" t="s">
        <v>103</v>
      </c>
    </row>
    <row r="5" spans="1:2" x14ac:dyDescent="0.25">
      <c r="A5" s="6">
        <f t="shared" si="0"/>
        <v>4</v>
      </c>
      <c r="B5" s="12" t="s">
        <v>115</v>
      </c>
    </row>
    <row r="6" spans="1:2" x14ac:dyDescent="0.25">
      <c r="A6" s="6">
        <f t="shared" si="0"/>
        <v>5</v>
      </c>
      <c r="B6" s="12" t="s">
        <v>126</v>
      </c>
    </row>
    <row r="7" spans="1:2" x14ac:dyDescent="0.25">
      <c r="A7" s="6">
        <f t="shared" si="0"/>
        <v>6</v>
      </c>
      <c r="B7" s="12" t="s">
        <v>132</v>
      </c>
    </row>
    <row r="8" spans="1:2" x14ac:dyDescent="0.25">
      <c r="A8" s="6">
        <f t="shared" si="0"/>
        <v>7</v>
      </c>
      <c r="B8" s="12" t="s">
        <v>138</v>
      </c>
    </row>
    <row r="9" spans="1:2" x14ac:dyDescent="0.25">
      <c r="A9" s="6">
        <f t="shared" ref="A9:A18" si="1">A8+1</f>
        <v>8</v>
      </c>
      <c r="B9" s="12" t="s">
        <v>144</v>
      </c>
    </row>
    <row r="10" spans="1:2" x14ac:dyDescent="0.25">
      <c r="A10" s="6">
        <f t="shared" si="1"/>
        <v>9</v>
      </c>
      <c r="B10" s="12" t="s">
        <v>150</v>
      </c>
    </row>
    <row r="11" spans="1:2" x14ac:dyDescent="0.25">
      <c r="A11" s="6">
        <f t="shared" si="1"/>
        <v>10</v>
      </c>
      <c r="B11" s="12" t="s">
        <v>154</v>
      </c>
    </row>
    <row r="12" spans="1:2" x14ac:dyDescent="0.25">
      <c r="A12" s="6">
        <f t="shared" si="1"/>
        <v>11</v>
      </c>
      <c r="B12" s="12" t="s">
        <v>157</v>
      </c>
    </row>
    <row r="13" spans="1:2" x14ac:dyDescent="0.25">
      <c r="A13" s="6">
        <f t="shared" si="1"/>
        <v>12</v>
      </c>
      <c r="B13" s="12" t="s">
        <v>163</v>
      </c>
    </row>
    <row r="14" spans="1:2" x14ac:dyDescent="0.25">
      <c r="A14" s="6">
        <f t="shared" si="1"/>
        <v>13</v>
      </c>
      <c r="B14" s="12"/>
    </row>
    <row r="15" spans="1:2" x14ac:dyDescent="0.25">
      <c r="A15" s="6">
        <f t="shared" si="1"/>
        <v>14</v>
      </c>
      <c r="B15" s="12"/>
    </row>
    <row r="16" spans="1:2" x14ac:dyDescent="0.25">
      <c r="A16" s="6">
        <f t="shared" si="1"/>
        <v>15</v>
      </c>
      <c r="B16" s="12" t="s">
        <v>181</v>
      </c>
    </row>
    <row r="17" spans="1:2" x14ac:dyDescent="0.25">
      <c r="A17" s="6">
        <f t="shared" si="1"/>
        <v>16</v>
      </c>
      <c r="B17" s="12" t="s">
        <v>189</v>
      </c>
    </row>
    <row r="18" spans="1:2" x14ac:dyDescent="0.25">
      <c r="A18" s="6">
        <f t="shared" si="1"/>
        <v>17</v>
      </c>
      <c r="B18" s="12" t="s">
        <v>199</v>
      </c>
    </row>
    <row r="19" spans="1:2" x14ac:dyDescent="0.25">
      <c r="A19" s="6">
        <f t="shared" ref="A19:A25" si="2">A18+1</f>
        <v>18</v>
      </c>
      <c r="B19" s="12" t="s">
        <v>210</v>
      </c>
    </row>
    <row r="20" spans="1:2" x14ac:dyDescent="0.25">
      <c r="A20" s="6">
        <f t="shared" si="2"/>
        <v>19</v>
      </c>
      <c r="B20" s="12" t="s">
        <v>217</v>
      </c>
    </row>
    <row r="21" spans="1:2" x14ac:dyDescent="0.25">
      <c r="A21" s="6">
        <f t="shared" si="2"/>
        <v>20</v>
      </c>
      <c r="B21" s="128" t="s">
        <v>231</v>
      </c>
    </row>
    <row r="22" spans="1:2" x14ac:dyDescent="0.25">
      <c r="A22" s="6">
        <f t="shared" si="2"/>
        <v>21</v>
      </c>
      <c r="B22" s="128"/>
    </row>
    <row r="23" spans="1:2" x14ac:dyDescent="0.25">
      <c r="A23" s="6">
        <f t="shared" si="2"/>
        <v>22</v>
      </c>
      <c r="B23" s="128" t="s">
        <v>232</v>
      </c>
    </row>
    <row r="24" spans="1:2" x14ac:dyDescent="0.25">
      <c r="A24" s="6">
        <f t="shared" si="2"/>
        <v>23</v>
      </c>
      <c r="B24" s="12"/>
    </row>
    <row r="25" spans="1:2" x14ac:dyDescent="0.25">
      <c r="A25" s="6">
        <f t="shared" si="2"/>
        <v>24</v>
      </c>
      <c r="B25" s="12"/>
    </row>
  </sheetData>
  <mergeCells count="1">
    <mergeCell ref="A1:B1"/>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election activeCell="B40" sqref="B40"/>
    </sheetView>
  </sheetViews>
  <sheetFormatPr defaultColWidth="8.77734375" defaultRowHeight="13.2" x14ac:dyDescent="0.25"/>
  <cols>
    <col min="2" max="2" width="171.77734375" customWidth="1"/>
  </cols>
  <sheetData>
    <row r="1" spans="1:2" x14ac:dyDescent="0.25">
      <c r="B1" s="48" t="s">
        <v>26</v>
      </c>
    </row>
    <row r="2" spans="1:2" x14ac:dyDescent="0.25">
      <c r="A2" s="6">
        <v>1</v>
      </c>
      <c r="B2" s="55" t="s">
        <v>86</v>
      </c>
    </row>
    <row r="3" spans="1:2" x14ac:dyDescent="0.25">
      <c r="A3" s="6">
        <f t="shared" ref="A3:A8" si="0">A2+1</f>
        <v>2</v>
      </c>
      <c r="B3" s="14" t="s">
        <v>99</v>
      </c>
    </row>
    <row r="4" spans="1:2" x14ac:dyDescent="0.25">
      <c r="A4" s="6">
        <f t="shared" si="0"/>
        <v>3</v>
      </c>
      <c r="B4" s="14" t="s">
        <v>104</v>
      </c>
    </row>
    <row r="5" spans="1:2" x14ac:dyDescent="0.25">
      <c r="A5" s="6">
        <f t="shared" si="0"/>
        <v>4</v>
      </c>
      <c r="B5" s="14" t="s">
        <v>116</v>
      </c>
    </row>
    <row r="6" spans="1:2" x14ac:dyDescent="0.25">
      <c r="A6" s="6">
        <f t="shared" si="0"/>
        <v>5</v>
      </c>
      <c r="B6" s="14" t="s">
        <v>127</v>
      </c>
    </row>
    <row r="7" spans="1:2" x14ac:dyDescent="0.25">
      <c r="A7" s="6">
        <f t="shared" si="0"/>
        <v>6</v>
      </c>
      <c r="B7" s="1" t="s">
        <v>133</v>
      </c>
    </row>
    <row r="8" spans="1:2" x14ac:dyDescent="0.25">
      <c r="A8" s="6">
        <f t="shared" si="0"/>
        <v>7</v>
      </c>
      <c r="B8" s="14" t="s">
        <v>139</v>
      </c>
    </row>
    <row r="9" spans="1:2" x14ac:dyDescent="0.25">
      <c r="A9" s="6">
        <f t="shared" ref="A9:A18" si="1">A8+1</f>
        <v>8</v>
      </c>
      <c r="B9" s="14"/>
    </row>
    <row r="10" spans="1:2" x14ac:dyDescent="0.25">
      <c r="A10" s="6">
        <f t="shared" si="1"/>
        <v>9</v>
      </c>
      <c r="B10" s="14"/>
    </row>
    <row r="11" spans="1:2" x14ac:dyDescent="0.25">
      <c r="A11" s="6">
        <f t="shared" si="1"/>
        <v>10</v>
      </c>
      <c r="B11" s="14" t="s">
        <v>155</v>
      </c>
    </row>
    <row r="12" spans="1:2" x14ac:dyDescent="0.25">
      <c r="A12" s="6">
        <f t="shared" si="1"/>
        <v>11</v>
      </c>
      <c r="B12" s="14" t="s">
        <v>158</v>
      </c>
    </row>
    <row r="13" spans="1:2" x14ac:dyDescent="0.25">
      <c r="A13" s="6">
        <f t="shared" si="1"/>
        <v>12</v>
      </c>
      <c r="B13" s="14" t="s">
        <v>164</v>
      </c>
    </row>
    <row r="14" spans="1:2" x14ac:dyDescent="0.25">
      <c r="A14" s="6">
        <f t="shared" si="1"/>
        <v>13</v>
      </c>
      <c r="B14" s="14"/>
    </row>
    <row r="15" spans="1:2" x14ac:dyDescent="0.25">
      <c r="A15" s="6">
        <f t="shared" si="1"/>
        <v>14</v>
      </c>
      <c r="B15" s="14"/>
    </row>
    <row r="16" spans="1:2" x14ac:dyDescent="0.25">
      <c r="A16" s="6">
        <f t="shared" si="1"/>
        <v>15</v>
      </c>
      <c r="B16" s="14" t="s">
        <v>182</v>
      </c>
    </row>
    <row r="17" spans="1:2" x14ac:dyDescent="0.25">
      <c r="A17" s="6">
        <f t="shared" si="1"/>
        <v>16</v>
      </c>
      <c r="B17" s="14" t="s">
        <v>190</v>
      </c>
    </row>
    <row r="18" spans="1:2" x14ac:dyDescent="0.25">
      <c r="A18" s="6">
        <f t="shared" si="1"/>
        <v>17</v>
      </c>
      <c r="B18" s="14"/>
    </row>
    <row r="19" spans="1:2" x14ac:dyDescent="0.25">
      <c r="A19" s="6">
        <f t="shared" ref="A19:A25" si="2">A18+1</f>
        <v>18</v>
      </c>
      <c r="B19" s="56" t="s">
        <v>211</v>
      </c>
    </row>
    <row r="20" spans="1:2" x14ac:dyDescent="0.25">
      <c r="A20" s="6">
        <f t="shared" si="2"/>
        <v>19</v>
      </c>
      <c r="B20" s="57"/>
    </row>
    <row r="21" spans="1:2" x14ac:dyDescent="0.25">
      <c r="A21" s="6">
        <f t="shared" si="2"/>
        <v>20</v>
      </c>
      <c r="B21" s="128" t="s">
        <v>233</v>
      </c>
    </row>
    <row r="22" spans="1:2" x14ac:dyDescent="0.25">
      <c r="A22" s="6">
        <f t="shared" si="2"/>
        <v>21</v>
      </c>
      <c r="B22" s="128"/>
    </row>
    <row r="23" spans="1:2" x14ac:dyDescent="0.25">
      <c r="A23" s="6">
        <f t="shared" si="2"/>
        <v>22</v>
      </c>
      <c r="B23" s="128" t="s">
        <v>234</v>
      </c>
    </row>
    <row r="24" spans="1:2" x14ac:dyDescent="0.25">
      <c r="A24" s="6">
        <f t="shared" si="2"/>
        <v>23</v>
      </c>
      <c r="B24" s="14"/>
    </row>
    <row r="25" spans="1:2" x14ac:dyDescent="0.25">
      <c r="A25" s="6">
        <f t="shared" si="2"/>
        <v>24</v>
      </c>
      <c r="B25" s="14"/>
    </row>
    <row r="27" spans="1:2" x14ac:dyDescent="0.25">
      <c r="B27" s="108" t="s">
        <v>27</v>
      </c>
    </row>
  </sheetData>
  <pageMargins left="0.7" right="0.7" top="0.75" bottom="0.75" header="0.51180555555555496" footer="0.51180555555555496"/>
  <pageSetup firstPageNumber="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Profession</vt:lpstr>
      <vt:lpstr>2. Location and Operation</vt:lpstr>
      <vt:lpstr>3. Before and After </vt:lpstr>
      <vt:lpstr>4. 3 Things Planned</vt:lpstr>
      <vt:lpstr>6. Significant Understanding</vt:lpstr>
      <vt:lpstr>7. Additional Feedback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Gale Sterrett</dc:creator>
  <cp:lastModifiedBy>Windows User</cp:lastModifiedBy>
  <cp:revision>0</cp:revision>
  <cp:lastPrinted>2012-12-01T00:12:48Z</cp:lastPrinted>
  <dcterms:created xsi:type="dcterms:W3CDTF">2010-11-15T16:53:23Z</dcterms:created>
  <dcterms:modified xsi:type="dcterms:W3CDTF">2017-01-10T23:40:29Z</dcterms:modified>
</cp:coreProperties>
</file>