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ler/Desktop/umass/research/extended grazing/crabgrass/variety/"/>
    </mc:Choice>
  </mc:AlternateContent>
  <xr:revisionPtr revIDLastSave="0" documentId="13_ncr:1_{DB05A590-B86F-DC40-9415-6C9EB2C26AE5}" xr6:coauthVersionLast="47" xr6:coauthVersionMax="47" xr10:uidLastSave="{00000000-0000-0000-0000-000000000000}"/>
  <bookViews>
    <workbookView xWindow="2240" yWindow="500" windowWidth="21720" windowHeight="15760" activeTab="2" xr2:uid="{9000D421-7531-2C48-94BE-7A61D2F86380}"/>
  </bookViews>
  <sheets>
    <sheet name="Sheet1" sheetId="1" r:id="rId1"/>
    <sheet name="poster stats" sheetId="3" r:id="rId2"/>
    <sheet name="redo forage qualit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0" i="1" l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38" i="1"/>
  <c r="I137" i="1"/>
  <c r="I136" i="1"/>
  <c r="I135" i="1"/>
  <c r="I142" i="1"/>
  <c r="I141" i="1"/>
  <c r="I140" i="1"/>
  <c r="I139" i="1"/>
  <c r="I118" i="1"/>
  <c r="I117" i="1"/>
  <c r="I116" i="1"/>
  <c r="I115" i="1"/>
  <c r="I114" i="1"/>
  <c r="I113" i="1"/>
  <c r="I112" i="1"/>
  <c r="I111" i="1"/>
  <c r="I106" i="1"/>
  <c r="I105" i="1"/>
  <c r="I104" i="1"/>
  <c r="I103" i="1"/>
  <c r="I110" i="1"/>
  <c r="I109" i="1"/>
  <c r="I108" i="1"/>
  <c r="I107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AG102" i="2" l="1"/>
  <c r="AF102" i="2"/>
  <c r="AH102" i="2" s="1"/>
  <c r="AE102" i="2"/>
  <c r="AJ102" i="2" s="1"/>
  <c r="AD102" i="2"/>
  <c r="AC102" i="2"/>
  <c r="AB102" i="2"/>
  <c r="AG101" i="2"/>
  <c r="AF101" i="2"/>
  <c r="AH101" i="2" s="1"/>
  <c r="AE101" i="2"/>
  <c r="AJ101" i="2" s="1"/>
  <c r="AD101" i="2"/>
  <c r="AC101" i="2"/>
  <c r="AB101" i="2"/>
  <c r="AG100" i="2"/>
  <c r="AF100" i="2"/>
  <c r="AH100" i="2" s="1"/>
  <c r="AI100" i="2" s="1"/>
  <c r="AE100" i="2"/>
  <c r="AJ100" i="2" s="1"/>
  <c r="AD100" i="2"/>
  <c r="AC100" i="2"/>
  <c r="AB100" i="2"/>
  <c r="AJ99" i="2"/>
  <c r="AG99" i="2"/>
  <c r="AH99" i="2" s="1"/>
  <c r="AI99" i="2" s="1"/>
  <c r="AF99" i="2"/>
  <c r="AE99" i="2"/>
  <c r="AD99" i="2"/>
  <c r="AC99" i="2"/>
  <c r="AB99" i="2"/>
  <c r="AJ98" i="2"/>
  <c r="AI98" i="2"/>
  <c r="AH98" i="2"/>
  <c r="AG98" i="2"/>
  <c r="AF98" i="2"/>
  <c r="AE98" i="2"/>
  <c r="AD98" i="2"/>
  <c r="AC98" i="2"/>
  <c r="AB98" i="2"/>
  <c r="AJ97" i="2"/>
  <c r="AG97" i="2"/>
  <c r="AF97" i="2"/>
  <c r="AE97" i="2"/>
  <c r="AD97" i="2"/>
  <c r="AC97" i="2"/>
  <c r="AB97" i="2"/>
  <c r="AH97" i="2" s="1"/>
  <c r="AI97" i="2" s="1"/>
  <c r="AJ96" i="2"/>
  <c r="AG96" i="2"/>
  <c r="AF96" i="2"/>
  <c r="AH96" i="2" s="1"/>
  <c r="AE96" i="2"/>
  <c r="AD96" i="2"/>
  <c r="AC96" i="2"/>
  <c r="AB96" i="2"/>
  <c r="AG95" i="2"/>
  <c r="AF95" i="2"/>
  <c r="AH95" i="2" s="1"/>
  <c r="AE95" i="2"/>
  <c r="AD95" i="2"/>
  <c r="AC95" i="2"/>
  <c r="AB95" i="2"/>
  <c r="AG94" i="2"/>
  <c r="AF94" i="2"/>
  <c r="AH94" i="2" s="1"/>
  <c r="AE94" i="2"/>
  <c r="AJ94" i="2" s="1"/>
  <c r="AD94" i="2"/>
  <c r="AC94" i="2"/>
  <c r="AB94" i="2"/>
  <c r="AG93" i="2"/>
  <c r="AF93" i="2"/>
  <c r="AH93" i="2" s="1"/>
  <c r="AE93" i="2"/>
  <c r="AJ93" i="2" s="1"/>
  <c r="AD93" i="2"/>
  <c r="AC93" i="2"/>
  <c r="AB93" i="2"/>
  <c r="AG92" i="2"/>
  <c r="AF92" i="2"/>
  <c r="AH92" i="2" s="1"/>
  <c r="AI92" i="2" s="1"/>
  <c r="AE92" i="2"/>
  <c r="AJ92" i="2" s="1"/>
  <c r="AD92" i="2"/>
  <c r="AC92" i="2"/>
  <c r="AB92" i="2"/>
  <c r="AJ91" i="2"/>
  <c r="AG91" i="2"/>
  <c r="AH91" i="2" s="1"/>
  <c r="AI91" i="2" s="1"/>
  <c r="AF91" i="2"/>
  <c r="AE91" i="2"/>
  <c r="AD91" i="2"/>
  <c r="AC91" i="2"/>
  <c r="AB91" i="2"/>
  <c r="AJ90" i="2"/>
  <c r="AH90" i="2"/>
  <c r="AI90" i="2" s="1"/>
  <c r="AG90" i="2"/>
  <c r="AF90" i="2"/>
  <c r="AE90" i="2"/>
  <c r="AD90" i="2"/>
  <c r="AC90" i="2"/>
  <c r="AB90" i="2"/>
  <c r="AJ89" i="2"/>
  <c r="AG89" i="2"/>
  <c r="AF89" i="2"/>
  <c r="AE89" i="2"/>
  <c r="AD89" i="2"/>
  <c r="AC89" i="2"/>
  <c r="AB89" i="2"/>
  <c r="AH89" i="2" s="1"/>
  <c r="AI89" i="2" s="1"/>
  <c r="AJ88" i="2"/>
  <c r="AG88" i="2"/>
  <c r="AF88" i="2"/>
  <c r="AH88" i="2" s="1"/>
  <c r="AE88" i="2"/>
  <c r="AI88" i="2" s="1"/>
  <c r="AD88" i="2"/>
  <c r="AC88" i="2"/>
  <c r="AB88" i="2"/>
  <c r="AG87" i="2"/>
  <c r="AF87" i="2"/>
  <c r="AH87" i="2" s="1"/>
  <c r="AE87" i="2"/>
  <c r="AI87" i="2" s="1"/>
  <c r="AD87" i="2"/>
  <c r="AC87" i="2"/>
  <c r="AB87" i="2"/>
  <c r="AG86" i="2"/>
  <c r="AF86" i="2"/>
  <c r="AH86" i="2" s="1"/>
  <c r="AE86" i="2"/>
  <c r="AJ86" i="2" s="1"/>
  <c r="AD86" i="2"/>
  <c r="AC86" i="2"/>
  <c r="AB86" i="2"/>
  <c r="AG85" i="2"/>
  <c r="AF85" i="2"/>
  <c r="AH85" i="2" s="1"/>
  <c r="AE85" i="2"/>
  <c r="AJ85" i="2" s="1"/>
  <c r="AD85" i="2"/>
  <c r="AC85" i="2"/>
  <c r="AB85" i="2"/>
  <c r="AG84" i="2"/>
  <c r="AF84" i="2"/>
  <c r="AH84" i="2" s="1"/>
  <c r="AI84" i="2" s="1"/>
  <c r="AE84" i="2"/>
  <c r="AJ84" i="2" s="1"/>
  <c r="AD84" i="2"/>
  <c r="AC84" i="2"/>
  <c r="AB84" i="2"/>
  <c r="AJ83" i="2"/>
  <c r="AG83" i="2"/>
  <c r="AH83" i="2" s="1"/>
  <c r="AI83" i="2" s="1"/>
  <c r="AF83" i="2"/>
  <c r="AE83" i="2"/>
  <c r="AD83" i="2"/>
  <c r="AC83" i="2"/>
  <c r="AB83" i="2"/>
  <c r="AJ82" i="2"/>
  <c r="AH82" i="2"/>
  <c r="AI82" i="2" s="1"/>
  <c r="AG82" i="2"/>
  <c r="AF82" i="2"/>
  <c r="AE82" i="2"/>
  <c r="AD82" i="2"/>
  <c r="AC82" i="2"/>
  <c r="AB82" i="2"/>
  <c r="AJ81" i="2"/>
  <c r="AG81" i="2"/>
  <c r="AF81" i="2"/>
  <c r="AE81" i="2"/>
  <c r="AD81" i="2"/>
  <c r="AC81" i="2"/>
  <c r="AB81" i="2"/>
  <c r="AH81" i="2" s="1"/>
  <c r="AI81" i="2" s="1"/>
  <c r="AJ80" i="2"/>
  <c r="AG80" i="2"/>
  <c r="AF80" i="2"/>
  <c r="AH80" i="2" s="1"/>
  <c r="AE80" i="2"/>
  <c r="AI80" i="2" s="1"/>
  <c r="AD80" i="2"/>
  <c r="AC80" i="2"/>
  <c r="AB80" i="2"/>
  <c r="AG79" i="2"/>
  <c r="AF79" i="2"/>
  <c r="AH79" i="2" s="1"/>
  <c r="AE79" i="2"/>
  <c r="AD79" i="2"/>
  <c r="AC79" i="2"/>
  <c r="AB79" i="2"/>
  <c r="AG78" i="2"/>
  <c r="AF78" i="2"/>
  <c r="AH78" i="2" s="1"/>
  <c r="AE78" i="2"/>
  <c r="AJ78" i="2" s="1"/>
  <c r="AD78" i="2"/>
  <c r="AC78" i="2"/>
  <c r="AB78" i="2"/>
  <c r="AG77" i="2"/>
  <c r="AF77" i="2"/>
  <c r="AH77" i="2" s="1"/>
  <c r="AE77" i="2"/>
  <c r="AJ77" i="2" s="1"/>
  <c r="AD77" i="2"/>
  <c r="AC77" i="2"/>
  <c r="AB77" i="2"/>
  <c r="AG76" i="2"/>
  <c r="AF76" i="2"/>
  <c r="AH76" i="2" s="1"/>
  <c r="AI76" i="2" s="1"/>
  <c r="AE76" i="2"/>
  <c r="AJ76" i="2" s="1"/>
  <c r="AD76" i="2"/>
  <c r="AC76" i="2"/>
  <c r="AB76" i="2"/>
  <c r="AJ75" i="2"/>
  <c r="AG75" i="2"/>
  <c r="AH75" i="2" s="1"/>
  <c r="AI75" i="2" s="1"/>
  <c r="AF75" i="2"/>
  <c r="AE75" i="2"/>
  <c r="AD75" i="2"/>
  <c r="AC75" i="2"/>
  <c r="AB75" i="2"/>
  <c r="AJ74" i="2"/>
  <c r="AH74" i="2"/>
  <c r="AI74" i="2" s="1"/>
  <c r="AG74" i="2"/>
  <c r="AF74" i="2"/>
  <c r="AE74" i="2"/>
  <c r="AD74" i="2"/>
  <c r="AC74" i="2"/>
  <c r="AB74" i="2"/>
  <c r="AJ73" i="2"/>
  <c r="AG73" i="2"/>
  <c r="AF73" i="2"/>
  <c r="AE73" i="2"/>
  <c r="AD73" i="2"/>
  <c r="AC73" i="2"/>
  <c r="AB73" i="2"/>
  <c r="AH73" i="2" s="1"/>
  <c r="AI73" i="2" s="1"/>
  <c r="AJ72" i="2"/>
  <c r="AG72" i="2"/>
  <c r="AF72" i="2"/>
  <c r="AH72" i="2" s="1"/>
  <c r="AE72" i="2"/>
  <c r="AI72" i="2" s="1"/>
  <c r="AD72" i="2"/>
  <c r="AC72" i="2"/>
  <c r="AB72" i="2"/>
  <c r="AG71" i="2"/>
  <c r="AF71" i="2"/>
  <c r="AH71" i="2" s="1"/>
  <c r="AE71" i="2"/>
  <c r="AI71" i="2" s="1"/>
  <c r="AD71" i="2"/>
  <c r="AC71" i="2"/>
  <c r="AB71" i="2"/>
  <c r="AG70" i="2"/>
  <c r="AF70" i="2"/>
  <c r="AH70" i="2" s="1"/>
  <c r="AE70" i="2"/>
  <c r="AJ70" i="2" s="1"/>
  <c r="AD70" i="2"/>
  <c r="AC70" i="2"/>
  <c r="AB70" i="2"/>
  <c r="AG69" i="2"/>
  <c r="AF69" i="2"/>
  <c r="AH69" i="2" s="1"/>
  <c r="AE69" i="2"/>
  <c r="AJ69" i="2" s="1"/>
  <c r="AD69" i="2"/>
  <c r="AC69" i="2"/>
  <c r="AB69" i="2"/>
  <c r="AG68" i="2"/>
  <c r="AF68" i="2"/>
  <c r="AH68" i="2" s="1"/>
  <c r="AI68" i="2" s="1"/>
  <c r="AE68" i="2"/>
  <c r="AJ68" i="2" s="1"/>
  <c r="AD68" i="2"/>
  <c r="AC68" i="2"/>
  <c r="AB68" i="2"/>
  <c r="AJ67" i="2"/>
  <c r="AG67" i="2"/>
  <c r="AH67" i="2" s="1"/>
  <c r="AI67" i="2" s="1"/>
  <c r="AF67" i="2"/>
  <c r="AE67" i="2"/>
  <c r="AD67" i="2"/>
  <c r="AC67" i="2"/>
  <c r="AB67" i="2"/>
  <c r="AJ66" i="2"/>
  <c r="AH66" i="2"/>
  <c r="AI66" i="2" s="1"/>
  <c r="AG66" i="2"/>
  <c r="AF66" i="2"/>
  <c r="AE66" i="2"/>
  <c r="AD66" i="2"/>
  <c r="AC66" i="2"/>
  <c r="AB66" i="2"/>
  <c r="AJ65" i="2"/>
  <c r="AG65" i="2"/>
  <c r="AF65" i="2"/>
  <c r="AE65" i="2"/>
  <c r="AD65" i="2"/>
  <c r="AC65" i="2"/>
  <c r="AB65" i="2"/>
  <c r="AH65" i="2" s="1"/>
  <c r="AI65" i="2" s="1"/>
  <c r="AJ64" i="2"/>
  <c r="AG64" i="2"/>
  <c r="AF64" i="2"/>
  <c r="AH64" i="2" s="1"/>
  <c r="AE64" i="2"/>
  <c r="AD64" i="2"/>
  <c r="AC64" i="2"/>
  <c r="AB64" i="2"/>
  <c r="AG63" i="2"/>
  <c r="AF63" i="2"/>
  <c r="AH63" i="2" s="1"/>
  <c r="AE63" i="2"/>
  <c r="AI63" i="2" s="1"/>
  <c r="AD63" i="2"/>
  <c r="AC63" i="2"/>
  <c r="AB63" i="2"/>
  <c r="AG62" i="2"/>
  <c r="AF62" i="2"/>
  <c r="AH62" i="2" s="1"/>
  <c r="AE62" i="2"/>
  <c r="AJ62" i="2" s="1"/>
  <c r="AD62" i="2"/>
  <c r="AC62" i="2"/>
  <c r="AB62" i="2"/>
  <c r="AG61" i="2"/>
  <c r="AF61" i="2"/>
  <c r="AH61" i="2" s="1"/>
  <c r="AE61" i="2"/>
  <c r="AJ61" i="2" s="1"/>
  <c r="AD61" i="2"/>
  <c r="AC61" i="2"/>
  <c r="AB61" i="2"/>
  <c r="AG60" i="2"/>
  <c r="AF60" i="2"/>
  <c r="AH60" i="2" s="1"/>
  <c r="AI60" i="2" s="1"/>
  <c r="AE60" i="2"/>
  <c r="AJ60" i="2" s="1"/>
  <c r="AD60" i="2"/>
  <c r="AC60" i="2"/>
  <c r="AB60" i="2"/>
  <c r="AJ59" i="2"/>
  <c r="AG59" i="2"/>
  <c r="AH59" i="2" s="1"/>
  <c r="AI59" i="2" s="1"/>
  <c r="AF59" i="2"/>
  <c r="AE59" i="2"/>
  <c r="AD59" i="2"/>
  <c r="AC59" i="2"/>
  <c r="AB59" i="2"/>
  <c r="AJ58" i="2"/>
  <c r="AH58" i="2"/>
  <c r="AI58" i="2" s="1"/>
  <c r="AG58" i="2"/>
  <c r="AF58" i="2"/>
  <c r="AE58" i="2"/>
  <c r="AD58" i="2"/>
  <c r="AC58" i="2"/>
  <c r="AB58" i="2"/>
  <c r="AJ57" i="2"/>
  <c r="AG57" i="2"/>
  <c r="AF57" i="2"/>
  <c r="AE57" i="2"/>
  <c r="AD57" i="2"/>
  <c r="AC57" i="2"/>
  <c r="AB57" i="2"/>
  <c r="AH57" i="2" s="1"/>
  <c r="AI57" i="2" s="1"/>
  <c r="AJ56" i="2"/>
  <c r="AG56" i="2"/>
  <c r="AF56" i="2"/>
  <c r="AH56" i="2" s="1"/>
  <c r="AE56" i="2"/>
  <c r="AD56" i="2"/>
  <c r="AC56" i="2"/>
  <c r="AB56" i="2"/>
  <c r="AG55" i="2"/>
  <c r="AF55" i="2"/>
  <c r="AH55" i="2" s="1"/>
  <c r="AE55" i="2"/>
  <c r="AI55" i="2" s="1"/>
  <c r="AD55" i="2"/>
  <c r="AC55" i="2"/>
  <c r="AB55" i="2"/>
  <c r="AG54" i="2"/>
  <c r="AF54" i="2"/>
  <c r="AH54" i="2" s="1"/>
  <c r="AE54" i="2"/>
  <c r="AJ54" i="2" s="1"/>
  <c r="AD54" i="2"/>
  <c r="AC54" i="2"/>
  <c r="AB54" i="2"/>
  <c r="AG53" i="2"/>
  <c r="AF53" i="2"/>
  <c r="AH53" i="2" s="1"/>
  <c r="AE53" i="2"/>
  <c r="AJ53" i="2" s="1"/>
  <c r="AD53" i="2"/>
  <c r="AC53" i="2"/>
  <c r="AB53" i="2"/>
  <c r="AG52" i="2"/>
  <c r="AF52" i="2"/>
  <c r="AH52" i="2" s="1"/>
  <c r="AI52" i="2" s="1"/>
  <c r="AE52" i="2"/>
  <c r="AJ52" i="2" s="1"/>
  <c r="AD52" i="2"/>
  <c r="AC52" i="2"/>
  <c r="AB52" i="2"/>
  <c r="AJ51" i="2"/>
  <c r="AG51" i="2"/>
  <c r="AH51" i="2" s="1"/>
  <c r="AI51" i="2" s="1"/>
  <c r="AF51" i="2"/>
  <c r="AE51" i="2"/>
  <c r="AD51" i="2"/>
  <c r="AC51" i="2"/>
  <c r="AB51" i="2"/>
  <c r="AJ50" i="2"/>
  <c r="AH50" i="2"/>
  <c r="AI50" i="2" s="1"/>
  <c r="AG50" i="2"/>
  <c r="AF50" i="2"/>
  <c r="AE50" i="2"/>
  <c r="AD50" i="2"/>
  <c r="AC50" i="2"/>
  <c r="AB50" i="2"/>
  <c r="AJ49" i="2"/>
  <c r="AG49" i="2"/>
  <c r="AF49" i="2"/>
  <c r="AE49" i="2"/>
  <c r="AD49" i="2"/>
  <c r="AC49" i="2"/>
  <c r="AB49" i="2"/>
  <c r="AH49" i="2" s="1"/>
  <c r="AI49" i="2" s="1"/>
  <c r="AJ48" i="2"/>
  <c r="AG48" i="2"/>
  <c r="AF48" i="2"/>
  <c r="AH48" i="2" s="1"/>
  <c r="AE48" i="2"/>
  <c r="AI48" i="2" s="1"/>
  <c r="AD48" i="2"/>
  <c r="AC48" i="2"/>
  <c r="AB48" i="2"/>
  <c r="AG47" i="2"/>
  <c r="AF47" i="2"/>
  <c r="AH47" i="2" s="1"/>
  <c r="AE47" i="2"/>
  <c r="AD47" i="2"/>
  <c r="AC47" i="2"/>
  <c r="AB47" i="2"/>
  <c r="AG46" i="2"/>
  <c r="AF46" i="2"/>
  <c r="AH46" i="2" s="1"/>
  <c r="AE46" i="2"/>
  <c r="AJ46" i="2" s="1"/>
  <c r="AD46" i="2"/>
  <c r="AC46" i="2"/>
  <c r="AB46" i="2"/>
  <c r="AG45" i="2"/>
  <c r="AF45" i="2"/>
  <c r="AH45" i="2" s="1"/>
  <c r="AE45" i="2"/>
  <c r="AJ45" i="2" s="1"/>
  <c r="AD45" i="2"/>
  <c r="AC45" i="2"/>
  <c r="AB45" i="2"/>
  <c r="AG44" i="2"/>
  <c r="AF44" i="2"/>
  <c r="AH44" i="2" s="1"/>
  <c r="AI44" i="2" s="1"/>
  <c r="AE44" i="2"/>
  <c r="AJ44" i="2" s="1"/>
  <c r="AD44" i="2"/>
  <c r="AC44" i="2"/>
  <c r="AB44" i="2"/>
  <c r="AJ43" i="2"/>
  <c r="AG43" i="2"/>
  <c r="AH43" i="2" s="1"/>
  <c r="AI43" i="2" s="1"/>
  <c r="AF43" i="2"/>
  <c r="AE43" i="2"/>
  <c r="AD43" i="2"/>
  <c r="AC43" i="2"/>
  <c r="AB43" i="2"/>
  <c r="AJ42" i="2"/>
  <c r="AH42" i="2"/>
  <c r="AI42" i="2" s="1"/>
  <c r="AG42" i="2"/>
  <c r="AF42" i="2"/>
  <c r="AE42" i="2"/>
  <c r="AD42" i="2"/>
  <c r="AC42" i="2"/>
  <c r="AB42" i="2"/>
  <c r="AJ41" i="2"/>
  <c r="AG41" i="2"/>
  <c r="AF41" i="2"/>
  <c r="AE41" i="2"/>
  <c r="AD41" i="2"/>
  <c r="AC41" i="2"/>
  <c r="AB41" i="2"/>
  <c r="AH41" i="2" s="1"/>
  <c r="AI41" i="2" s="1"/>
  <c r="AJ40" i="2"/>
  <c r="AG40" i="2"/>
  <c r="AF40" i="2"/>
  <c r="AH40" i="2" s="1"/>
  <c r="AE40" i="2"/>
  <c r="AI40" i="2" s="1"/>
  <c r="AD40" i="2"/>
  <c r="AC40" i="2"/>
  <c r="AB40" i="2"/>
  <c r="AG39" i="2"/>
  <c r="AF39" i="2"/>
  <c r="AH39" i="2" s="1"/>
  <c r="AE39" i="2"/>
  <c r="AD39" i="2"/>
  <c r="AC39" i="2"/>
  <c r="AB39" i="2"/>
  <c r="AG38" i="2"/>
  <c r="AF38" i="2"/>
  <c r="AH38" i="2" s="1"/>
  <c r="AE38" i="2"/>
  <c r="AJ38" i="2" s="1"/>
  <c r="AD38" i="2"/>
  <c r="AC38" i="2"/>
  <c r="AB38" i="2"/>
  <c r="AG37" i="2"/>
  <c r="AF37" i="2"/>
  <c r="AH37" i="2" s="1"/>
  <c r="AE37" i="2"/>
  <c r="AJ37" i="2" s="1"/>
  <c r="AD37" i="2"/>
  <c r="AC37" i="2"/>
  <c r="AB37" i="2"/>
  <c r="AG36" i="2"/>
  <c r="AF36" i="2"/>
  <c r="AH36" i="2" s="1"/>
  <c r="AI36" i="2" s="1"/>
  <c r="AE36" i="2"/>
  <c r="AJ36" i="2" s="1"/>
  <c r="AD36" i="2"/>
  <c r="AC36" i="2"/>
  <c r="AB36" i="2"/>
  <c r="AJ35" i="2"/>
  <c r="AG35" i="2"/>
  <c r="AH35" i="2" s="1"/>
  <c r="AI35" i="2" s="1"/>
  <c r="AF35" i="2"/>
  <c r="AE35" i="2"/>
  <c r="AD35" i="2"/>
  <c r="AC35" i="2"/>
  <c r="AB35" i="2"/>
  <c r="AJ34" i="2"/>
  <c r="AH34" i="2"/>
  <c r="AI34" i="2" s="1"/>
  <c r="AG34" i="2"/>
  <c r="AF34" i="2"/>
  <c r="AE34" i="2"/>
  <c r="AD34" i="2"/>
  <c r="AC34" i="2"/>
  <c r="AB34" i="2"/>
  <c r="AJ33" i="2"/>
  <c r="AG33" i="2"/>
  <c r="AF33" i="2"/>
  <c r="AE33" i="2"/>
  <c r="AD33" i="2"/>
  <c r="AC33" i="2"/>
  <c r="AB33" i="2"/>
  <c r="AH33" i="2" s="1"/>
  <c r="AI33" i="2" s="1"/>
  <c r="AJ32" i="2"/>
  <c r="AG32" i="2"/>
  <c r="AF32" i="2"/>
  <c r="AH32" i="2" s="1"/>
  <c r="AE32" i="2"/>
  <c r="AD32" i="2"/>
  <c r="AC32" i="2"/>
  <c r="AB32" i="2"/>
  <c r="AG31" i="2"/>
  <c r="AF31" i="2"/>
  <c r="AH31" i="2" s="1"/>
  <c r="AE31" i="2"/>
  <c r="AI31" i="2" s="1"/>
  <c r="AD31" i="2"/>
  <c r="AC31" i="2"/>
  <c r="AB31" i="2"/>
  <c r="AG30" i="2"/>
  <c r="AF30" i="2"/>
  <c r="AH30" i="2" s="1"/>
  <c r="AE30" i="2"/>
  <c r="AJ30" i="2" s="1"/>
  <c r="AD30" i="2"/>
  <c r="AC30" i="2"/>
  <c r="AB30" i="2"/>
  <c r="AG29" i="2"/>
  <c r="AF29" i="2"/>
  <c r="AH29" i="2" s="1"/>
  <c r="AE29" i="2"/>
  <c r="AJ29" i="2" s="1"/>
  <c r="AD29" i="2"/>
  <c r="AC29" i="2"/>
  <c r="AB29" i="2"/>
  <c r="AG28" i="2"/>
  <c r="AF28" i="2"/>
  <c r="AH28" i="2" s="1"/>
  <c r="AI28" i="2" s="1"/>
  <c r="AE28" i="2"/>
  <c r="AJ28" i="2" s="1"/>
  <c r="AD28" i="2"/>
  <c r="AC28" i="2"/>
  <c r="AB28" i="2"/>
  <c r="AJ27" i="2"/>
  <c r="AG27" i="2"/>
  <c r="AH27" i="2" s="1"/>
  <c r="AI27" i="2" s="1"/>
  <c r="AF27" i="2"/>
  <c r="AE27" i="2"/>
  <c r="AD27" i="2"/>
  <c r="AC27" i="2"/>
  <c r="AB27" i="2"/>
  <c r="AJ26" i="2"/>
  <c r="AH26" i="2"/>
  <c r="AI26" i="2" s="1"/>
  <c r="AG26" i="2"/>
  <c r="AF26" i="2"/>
  <c r="AE26" i="2"/>
  <c r="AD26" i="2"/>
  <c r="AC26" i="2"/>
  <c r="AB26" i="2"/>
  <c r="AJ25" i="2"/>
  <c r="AG25" i="2"/>
  <c r="AF25" i="2"/>
  <c r="AE25" i="2"/>
  <c r="AD25" i="2"/>
  <c r="AC25" i="2"/>
  <c r="AB25" i="2"/>
  <c r="AH25" i="2" s="1"/>
  <c r="AI25" i="2" s="1"/>
  <c r="AJ24" i="2"/>
  <c r="AG24" i="2"/>
  <c r="AF24" i="2"/>
  <c r="AH24" i="2" s="1"/>
  <c r="AE24" i="2"/>
  <c r="AI24" i="2" s="1"/>
  <c r="AD24" i="2"/>
  <c r="AC24" i="2"/>
  <c r="AB24" i="2"/>
  <c r="AG23" i="2"/>
  <c r="AF23" i="2"/>
  <c r="AH23" i="2" s="1"/>
  <c r="AE23" i="2"/>
  <c r="AD23" i="2"/>
  <c r="AC23" i="2"/>
  <c r="AB23" i="2"/>
  <c r="AG22" i="2"/>
  <c r="AF22" i="2"/>
  <c r="AH22" i="2" s="1"/>
  <c r="AE22" i="2"/>
  <c r="AJ22" i="2" s="1"/>
  <c r="AD22" i="2"/>
  <c r="AC22" i="2"/>
  <c r="AB22" i="2"/>
  <c r="AG21" i="2"/>
  <c r="AF21" i="2"/>
  <c r="AH21" i="2" s="1"/>
  <c r="AE21" i="2"/>
  <c r="AJ21" i="2" s="1"/>
  <c r="AD21" i="2"/>
  <c r="AC21" i="2"/>
  <c r="AB21" i="2"/>
  <c r="AG20" i="2"/>
  <c r="AF20" i="2"/>
  <c r="AH20" i="2" s="1"/>
  <c r="AI20" i="2" s="1"/>
  <c r="AE20" i="2"/>
  <c r="AJ20" i="2" s="1"/>
  <c r="AD20" i="2"/>
  <c r="AC20" i="2"/>
  <c r="AB20" i="2"/>
  <c r="AJ19" i="2"/>
  <c r="AG19" i="2"/>
  <c r="AH19" i="2" s="1"/>
  <c r="AI19" i="2" s="1"/>
  <c r="AF19" i="2"/>
  <c r="AE19" i="2"/>
  <c r="AD19" i="2"/>
  <c r="AC19" i="2"/>
  <c r="AB19" i="2"/>
  <c r="AJ18" i="2"/>
  <c r="AH18" i="2"/>
  <c r="AI18" i="2" s="1"/>
  <c r="AG18" i="2"/>
  <c r="AF18" i="2"/>
  <c r="AE18" i="2"/>
  <c r="AD18" i="2"/>
  <c r="AC18" i="2"/>
  <c r="AB18" i="2"/>
  <c r="AJ17" i="2"/>
  <c r="AG17" i="2"/>
  <c r="AF17" i="2"/>
  <c r="AE17" i="2"/>
  <c r="AD17" i="2"/>
  <c r="AC17" i="2"/>
  <c r="AB17" i="2"/>
  <c r="AH17" i="2" s="1"/>
  <c r="AI17" i="2" s="1"/>
  <c r="AJ16" i="2"/>
  <c r="AG16" i="2"/>
  <c r="AF16" i="2"/>
  <c r="AH16" i="2" s="1"/>
  <c r="AE16" i="2"/>
  <c r="AI16" i="2" s="1"/>
  <c r="AD16" i="2"/>
  <c r="AC16" i="2"/>
  <c r="AB16" i="2"/>
  <c r="AG15" i="2"/>
  <c r="AF15" i="2"/>
  <c r="AH15" i="2" s="1"/>
  <c r="AE15" i="2"/>
  <c r="AD15" i="2"/>
  <c r="AC15" i="2"/>
  <c r="AB15" i="2"/>
  <c r="AG14" i="2"/>
  <c r="AF14" i="2"/>
  <c r="AH14" i="2" s="1"/>
  <c r="AE14" i="2"/>
  <c r="AJ14" i="2" s="1"/>
  <c r="AD14" i="2"/>
  <c r="AC14" i="2"/>
  <c r="AB14" i="2"/>
  <c r="AG13" i="2"/>
  <c r="AF13" i="2"/>
  <c r="AH13" i="2" s="1"/>
  <c r="AE13" i="2"/>
  <c r="AJ13" i="2" s="1"/>
  <c r="AD13" i="2"/>
  <c r="AC13" i="2"/>
  <c r="AB13" i="2"/>
  <c r="AG12" i="2"/>
  <c r="AF12" i="2"/>
  <c r="AH12" i="2" s="1"/>
  <c r="AI12" i="2" s="1"/>
  <c r="AE12" i="2"/>
  <c r="AJ12" i="2" s="1"/>
  <c r="AD12" i="2"/>
  <c r="AC12" i="2"/>
  <c r="AB12" i="2"/>
  <c r="AJ11" i="2"/>
  <c r="AG11" i="2"/>
  <c r="AH11" i="2" s="1"/>
  <c r="AI11" i="2" s="1"/>
  <c r="AF11" i="2"/>
  <c r="AE11" i="2"/>
  <c r="AD11" i="2"/>
  <c r="AC11" i="2"/>
  <c r="AB11" i="2"/>
  <c r="AJ10" i="2"/>
  <c r="AH10" i="2"/>
  <c r="AI10" i="2" s="1"/>
  <c r="AG10" i="2"/>
  <c r="AF10" i="2"/>
  <c r="AE10" i="2"/>
  <c r="AD10" i="2"/>
  <c r="AC10" i="2"/>
  <c r="AB10" i="2"/>
  <c r="AJ9" i="2"/>
  <c r="AG9" i="2"/>
  <c r="AF9" i="2"/>
  <c r="AE9" i="2"/>
  <c r="AD9" i="2"/>
  <c r="AC9" i="2"/>
  <c r="AB9" i="2"/>
  <c r="AH9" i="2" s="1"/>
  <c r="AI9" i="2" s="1"/>
  <c r="AJ8" i="2"/>
  <c r="AG8" i="2"/>
  <c r="AF8" i="2"/>
  <c r="AH8" i="2" s="1"/>
  <c r="AE8" i="2"/>
  <c r="AI8" i="2" s="1"/>
  <c r="AD8" i="2"/>
  <c r="AC8" i="2"/>
  <c r="AB8" i="2"/>
  <c r="AG7" i="2"/>
  <c r="AF7" i="2"/>
  <c r="AH7" i="2" s="1"/>
  <c r="AE7" i="2"/>
  <c r="AD7" i="2"/>
  <c r="AC7" i="2"/>
  <c r="AB7" i="2"/>
  <c r="AG6" i="2"/>
  <c r="AF6" i="2"/>
  <c r="AH6" i="2" s="1"/>
  <c r="AE6" i="2"/>
  <c r="AJ6" i="2" s="1"/>
  <c r="AD6" i="2"/>
  <c r="AC6" i="2"/>
  <c r="AB6" i="2"/>
  <c r="AG5" i="2"/>
  <c r="AF5" i="2"/>
  <c r="AH5" i="2" s="1"/>
  <c r="AE5" i="2"/>
  <c r="AJ5" i="2" s="1"/>
  <c r="AD5" i="2"/>
  <c r="AC5" i="2"/>
  <c r="AB5" i="2"/>
  <c r="AG4" i="2"/>
  <c r="AF4" i="2"/>
  <c r="AH4" i="2" s="1"/>
  <c r="AI4" i="2" s="1"/>
  <c r="AE4" i="2"/>
  <c r="AJ4" i="2" s="1"/>
  <c r="AD4" i="2"/>
  <c r="AC4" i="2"/>
  <c r="AB4" i="2"/>
  <c r="AG3" i="2"/>
  <c r="AF3" i="2"/>
  <c r="AH3" i="2" s="1"/>
  <c r="AE3" i="2"/>
  <c r="AJ3" i="2" s="1"/>
  <c r="AD3" i="2"/>
  <c r="AC3" i="2"/>
  <c r="AB3" i="2"/>
  <c r="AA102" i="2"/>
  <c r="Z102" i="2"/>
  <c r="Y102" i="2"/>
  <c r="X102" i="2"/>
  <c r="W102" i="2"/>
  <c r="V102" i="2"/>
  <c r="AA101" i="2"/>
  <c r="Z101" i="2"/>
  <c r="Y101" i="2"/>
  <c r="X101" i="2"/>
  <c r="W101" i="2"/>
  <c r="V101" i="2"/>
  <c r="AA100" i="2"/>
  <c r="Z100" i="2"/>
  <c r="Y100" i="2"/>
  <c r="X100" i="2"/>
  <c r="W100" i="2"/>
  <c r="V100" i="2"/>
  <c r="AA99" i="2"/>
  <c r="Z99" i="2"/>
  <c r="Y99" i="2"/>
  <c r="X99" i="2"/>
  <c r="W99" i="2"/>
  <c r="V99" i="2"/>
  <c r="AA98" i="2"/>
  <c r="Z98" i="2"/>
  <c r="Y98" i="2"/>
  <c r="X98" i="2"/>
  <c r="W98" i="2"/>
  <c r="V98" i="2"/>
  <c r="AA97" i="2"/>
  <c r="Z97" i="2"/>
  <c r="Y97" i="2"/>
  <c r="X97" i="2"/>
  <c r="W97" i="2"/>
  <c r="V97" i="2"/>
  <c r="AA96" i="2"/>
  <c r="Z96" i="2"/>
  <c r="Y96" i="2"/>
  <c r="X96" i="2"/>
  <c r="W96" i="2"/>
  <c r="V96" i="2"/>
  <c r="AA95" i="2"/>
  <c r="Z95" i="2"/>
  <c r="Y95" i="2"/>
  <c r="X95" i="2"/>
  <c r="W95" i="2"/>
  <c r="V95" i="2"/>
  <c r="AA94" i="2"/>
  <c r="Z94" i="2"/>
  <c r="Y94" i="2"/>
  <c r="X94" i="2"/>
  <c r="W94" i="2"/>
  <c r="V94" i="2"/>
  <c r="AA93" i="2"/>
  <c r="Z93" i="2"/>
  <c r="Y93" i="2"/>
  <c r="X93" i="2"/>
  <c r="W93" i="2"/>
  <c r="V93" i="2"/>
  <c r="AA92" i="2"/>
  <c r="Z92" i="2"/>
  <c r="Y92" i="2"/>
  <c r="X92" i="2"/>
  <c r="W92" i="2"/>
  <c r="V92" i="2"/>
  <c r="AA91" i="2"/>
  <c r="Z91" i="2"/>
  <c r="Y91" i="2"/>
  <c r="X91" i="2"/>
  <c r="W91" i="2"/>
  <c r="V91" i="2"/>
  <c r="AA90" i="2"/>
  <c r="Z90" i="2"/>
  <c r="Y90" i="2"/>
  <c r="X90" i="2"/>
  <c r="W90" i="2"/>
  <c r="V90" i="2"/>
  <c r="AA89" i="2"/>
  <c r="Z89" i="2"/>
  <c r="Y89" i="2"/>
  <c r="X89" i="2"/>
  <c r="W89" i="2"/>
  <c r="V89" i="2"/>
  <c r="AA88" i="2"/>
  <c r="Z88" i="2"/>
  <c r="Y88" i="2"/>
  <c r="X88" i="2"/>
  <c r="W88" i="2"/>
  <c r="V88" i="2"/>
  <c r="AA87" i="2"/>
  <c r="Z87" i="2"/>
  <c r="Y87" i="2"/>
  <c r="X87" i="2"/>
  <c r="W87" i="2"/>
  <c r="V87" i="2"/>
  <c r="AA86" i="2"/>
  <c r="Z86" i="2"/>
  <c r="Y86" i="2"/>
  <c r="X86" i="2"/>
  <c r="W86" i="2"/>
  <c r="V86" i="2"/>
  <c r="AA85" i="2"/>
  <c r="Z85" i="2"/>
  <c r="Y85" i="2"/>
  <c r="X85" i="2"/>
  <c r="W85" i="2"/>
  <c r="V85" i="2"/>
  <c r="AA84" i="2"/>
  <c r="Z84" i="2"/>
  <c r="Y84" i="2"/>
  <c r="X84" i="2"/>
  <c r="W84" i="2"/>
  <c r="V84" i="2"/>
  <c r="AA83" i="2"/>
  <c r="Z83" i="2"/>
  <c r="Y83" i="2"/>
  <c r="X83" i="2"/>
  <c r="W83" i="2"/>
  <c r="V83" i="2"/>
  <c r="AA82" i="2"/>
  <c r="Z82" i="2"/>
  <c r="Y82" i="2"/>
  <c r="X82" i="2"/>
  <c r="W82" i="2"/>
  <c r="V82" i="2"/>
  <c r="AA81" i="2"/>
  <c r="Z81" i="2"/>
  <c r="Y81" i="2"/>
  <c r="X81" i="2"/>
  <c r="W81" i="2"/>
  <c r="V81" i="2"/>
  <c r="AA80" i="2"/>
  <c r="Z80" i="2"/>
  <c r="Y80" i="2"/>
  <c r="X80" i="2"/>
  <c r="W80" i="2"/>
  <c r="V80" i="2"/>
  <c r="AA79" i="2"/>
  <c r="Z79" i="2"/>
  <c r="Y79" i="2"/>
  <c r="X79" i="2"/>
  <c r="W79" i="2"/>
  <c r="V79" i="2"/>
  <c r="AA78" i="2"/>
  <c r="Z78" i="2"/>
  <c r="Y78" i="2"/>
  <c r="X78" i="2"/>
  <c r="W78" i="2"/>
  <c r="V78" i="2"/>
  <c r="AA77" i="2"/>
  <c r="Z77" i="2"/>
  <c r="Y77" i="2"/>
  <c r="X77" i="2"/>
  <c r="W77" i="2"/>
  <c r="V77" i="2"/>
  <c r="AA76" i="2"/>
  <c r="Z76" i="2"/>
  <c r="Y76" i="2"/>
  <c r="X76" i="2"/>
  <c r="W76" i="2"/>
  <c r="V76" i="2"/>
  <c r="AA75" i="2"/>
  <c r="Z75" i="2"/>
  <c r="Y75" i="2"/>
  <c r="X75" i="2"/>
  <c r="W75" i="2"/>
  <c r="V75" i="2"/>
  <c r="AA74" i="2"/>
  <c r="Z74" i="2"/>
  <c r="Y74" i="2"/>
  <c r="X74" i="2"/>
  <c r="W74" i="2"/>
  <c r="V74" i="2"/>
  <c r="AA73" i="2"/>
  <c r="Z73" i="2"/>
  <c r="Y73" i="2"/>
  <c r="X73" i="2"/>
  <c r="W73" i="2"/>
  <c r="V73" i="2"/>
  <c r="AA72" i="2"/>
  <c r="Z72" i="2"/>
  <c r="Y72" i="2"/>
  <c r="X72" i="2"/>
  <c r="W72" i="2"/>
  <c r="V72" i="2"/>
  <c r="AA71" i="2"/>
  <c r="Z71" i="2"/>
  <c r="Y71" i="2"/>
  <c r="X71" i="2"/>
  <c r="W71" i="2"/>
  <c r="V71" i="2"/>
  <c r="AA70" i="2"/>
  <c r="Z70" i="2"/>
  <c r="Y70" i="2"/>
  <c r="X70" i="2"/>
  <c r="W70" i="2"/>
  <c r="V70" i="2"/>
  <c r="AA69" i="2"/>
  <c r="Z69" i="2"/>
  <c r="Y69" i="2"/>
  <c r="X69" i="2"/>
  <c r="W69" i="2"/>
  <c r="V69" i="2"/>
  <c r="AA68" i="2"/>
  <c r="Z68" i="2"/>
  <c r="Y68" i="2"/>
  <c r="X68" i="2"/>
  <c r="W68" i="2"/>
  <c r="V68" i="2"/>
  <c r="AA67" i="2"/>
  <c r="Z67" i="2"/>
  <c r="Y67" i="2"/>
  <c r="X67" i="2"/>
  <c r="W67" i="2"/>
  <c r="V67" i="2"/>
  <c r="AA66" i="2"/>
  <c r="Z66" i="2"/>
  <c r="Y66" i="2"/>
  <c r="X66" i="2"/>
  <c r="W66" i="2"/>
  <c r="V66" i="2"/>
  <c r="AA65" i="2"/>
  <c r="Z65" i="2"/>
  <c r="Y65" i="2"/>
  <c r="X65" i="2"/>
  <c r="W65" i="2"/>
  <c r="V65" i="2"/>
  <c r="AA64" i="2"/>
  <c r="Z64" i="2"/>
  <c r="Y64" i="2"/>
  <c r="X64" i="2"/>
  <c r="W64" i="2"/>
  <c r="V64" i="2"/>
  <c r="AA63" i="2"/>
  <c r="Z63" i="2"/>
  <c r="Y63" i="2"/>
  <c r="X63" i="2"/>
  <c r="W63" i="2"/>
  <c r="V63" i="2"/>
  <c r="AA62" i="2"/>
  <c r="Z62" i="2"/>
  <c r="Y62" i="2"/>
  <c r="X62" i="2"/>
  <c r="W62" i="2"/>
  <c r="V62" i="2"/>
  <c r="AA61" i="2"/>
  <c r="Z61" i="2"/>
  <c r="Y61" i="2"/>
  <c r="X61" i="2"/>
  <c r="W61" i="2"/>
  <c r="V61" i="2"/>
  <c r="AA60" i="2"/>
  <c r="Z60" i="2"/>
  <c r="Y60" i="2"/>
  <c r="X60" i="2"/>
  <c r="W60" i="2"/>
  <c r="V60" i="2"/>
  <c r="AA59" i="2"/>
  <c r="Z59" i="2"/>
  <c r="Y59" i="2"/>
  <c r="X59" i="2"/>
  <c r="W59" i="2"/>
  <c r="V59" i="2"/>
  <c r="AA58" i="2"/>
  <c r="Z58" i="2"/>
  <c r="Y58" i="2"/>
  <c r="X58" i="2"/>
  <c r="W58" i="2"/>
  <c r="V58" i="2"/>
  <c r="AA57" i="2"/>
  <c r="Z57" i="2"/>
  <c r="Y57" i="2"/>
  <c r="X57" i="2"/>
  <c r="W57" i="2"/>
  <c r="V57" i="2"/>
  <c r="AA56" i="2"/>
  <c r="Z56" i="2"/>
  <c r="Y56" i="2"/>
  <c r="X56" i="2"/>
  <c r="W56" i="2"/>
  <c r="V56" i="2"/>
  <c r="AA55" i="2"/>
  <c r="Z55" i="2"/>
  <c r="Y55" i="2"/>
  <c r="X55" i="2"/>
  <c r="W55" i="2"/>
  <c r="V55" i="2"/>
  <c r="AA54" i="2"/>
  <c r="Z54" i="2"/>
  <c r="Y54" i="2"/>
  <c r="X54" i="2"/>
  <c r="W54" i="2"/>
  <c r="V54" i="2"/>
  <c r="AA53" i="2"/>
  <c r="Z53" i="2"/>
  <c r="Y53" i="2"/>
  <c r="X53" i="2"/>
  <c r="W53" i="2"/>
  <c r="V53" i="2"/>
  <c r="AA52" i="2"/>
  <c r="Z52" i="2"/>
  <c r="Y52" i="2"/>
  <c r="X52" i="2"/>
  <c r="W52" i="2"/>
  <c r="V52" i="2"/>
  <c r="AA51" i="2"/>
  <c r="Z51" i="2"/>
  <c r="Y51" i="2"/>
  <c r="X51" i="2"/>
  <c r="W51" i="2"/>
  <c r="V51" i="2"/>
  <c r="AA50" i="2"/>
  <c r="Z50" i="2"/>
  <c r="Y50" i="2"/>
  <c r="X50" i="2"/>
  <c r="W50" i="2"/>
  <c r="V50" i="2"/>
  <c r="AA49" i="2"/>
  <c r="Z49" i="2"/>
  <c r="Y49" i="2"/>
  <c r="X49" i="2"/>
  <c r="W49" i="2"/>
  <c r="V49" i="2"/>
  <c r="AA48" i="2"/>
  <c r="Z48" i="2"/>
  <c r="Y48" i="2"/>
  <c r="X48" i="2"/>
  <c r="W48" i="2"/>
  <c r="V48" i="2"/>
  <c r="AA47" i="2"/>
  <c r="Z47" i="2"/>
  <c r="Y47" i="2"/>
  <c r="X47" i="2"/>
  <c r="W47" i="2"/>
  <c r="V47" i="2"/>
  <c r="AA46" i="2"/>
  <c r="Z46" i="2"/>
  <c r="Y46" i="2"/>
  <c r="X46" i="2"/>
  <c r="W46" i="2"/>
  <c r="V46" i="2"/>
  <c r="AA45" i="2"/>
  <c r="Z45" i="2"/>
  <c r="Y45" i="2"/>
  <c r="X45" i="2"/>
  <c r="W45" i="2"/>
  <c r="V45" i="2"/>
  <c r="AA44" i="2"/>
  <c r="Z44" i="2"/>
  <c r="Y44" i="2"/>
  <c r="X44" i="2"/>
  <c r="W44" i="2"/>
  <c r="V44" i="2"/>
  <c r="AA43" i="2"/>
  <c r="Z43" i="2"/>
  <c r="Y43" i="2"/>
  <c r="X43" i="2"/>
  <c r="W43" i="2"/>
  <c r="V43" i="2"/>
  <c r="AA42" i="2"/>
  <c r="Z42" i="2"/>
  <c r="Y42" i="2"/>
  <c r="X42" i="2"/>
  <c r="W42" i="2"/>
  <c r="V42" i="2"/>
  <c r="AA41" i="2"/>
  <c r="Z41" i="2"/>
  <c r="Y41" i="2"/>
  <c r="X41" i="2"/>
  <c r="W41" i="2"/>
  <c r="V41" i="2"/>
  <c r="AA40" i="2"/>
  <c r="Z40" i="2"/>
  <c r="Y40" i="2"/>
  <c r="X40" i="2"/>
  <c r="W40" i="2"/>
  <c r="V40" i="2"/>
  <c r="AA39" i="2"/>
  <c r="Z39" i="2"/>
  <c r="Y39" i="2"/>
  <c r="X39" i="2"/>
  <c r="W39" i="2"/>
  <c r="V39" i="2"/>
  <c r="AA38" i="2"/>
  <c r="Z38" i="2"/>
  <c r="Y38" i="2"/>
  <c r="X38" i="2"/>
  <c r="W38" i="2"/>
  <c r="V38" i="2"/>
  <c r="AA37" i="2"/>
  <c r="Z37" i="2"/>
  <c r="Y37" i="2"/>
  <c r="X37" i="2"/>
  <c r="W37" i="2"/>
  <c r="V37" i="2"/>
  <c r="AA36" i="2"/>
  <c r="Z36" i="2"/>
  <c r="Y36" i="2"/>
  <c r="X36" i="2"/>
  <c r="W36" i="2"/>
  <c r="V36" i="2"/>
  <c r="AA35" i="2"/>
  <c r="Z35" i="2"/>
  <c r="Y35" i="2"/>
  <c r="X35" i="2"/>
  <c r="W35" i="2"/>
  <c r="V35" i="2"/>
  <c r="AA34" i="2"/>
  <c r="Z34" i="2"/>
  <c r="Y34" i="2"/>
  <c r="X34" i="2"/>
  <c r="W34" i="2"/>
  <c r="V34" i="2"/>
  <c r="AA33" i="2"/>
  <c r="Z33" i="2"/>
  <c r="Y33" i="2"/>
  <c r="X33" i="2"/>
  <c r="W33" i="2"/>
  <c r="V33" i="2"/>
  <c r="AA32" i="2"/>
  <c r="Z32" i="2"/>
  <c r="Y32" i="2"/>
  <c r="X32" i="2"/>
  <c r="W32" i="2"/>
  <c r="V32" i="2"/>
  <c r="AA31" i="2"/>
  <c r="Z31" i="2"/>
  <c r="Y31" i="2"/>
  <c r="X31" i="2"/>
  <c r="W31" i="2"/>
  <c r="V31" i="2"/>
  <c r="AA30" i="2"/>
  <c r="Z30" i="2"/>
  <c r="Y30" i="2"/>
  <c r="X30" i="2"/>
  <c r="W30" i="2"/>
  <c r="V30" i="2"/>
  <c r="AA29" i="2"/>
  <c r="Z29" i="2"/>
  <c r="Y29" i="2"/>
  <c r="X29" i="2"/>
  <c r="W29" i="2"/>
  <c r="V29" i="2"/>
  <c r="AA28" i="2"/>
  <c r="Z28" i="2"/>
  <c r="Y28" i="2"/>
  <c r="X28" i="2"/>
  <c r="W28" i="2"/>
  <c r="V28" i="2"/>
  <c r="AA27" i="2"/>
  <c r="Z27" i="2"/>
  <c r="Y27" i="2"/>
  <c r="X27" i="2"/>
  <c r="W27" i="2"/>
  <c r="V27" i="2"/>
  <c r="AA26" i="2"/>
  <c r="Z26" i="2"/>
  <c r="Y26" i="2"/>
  <c r="X26" i="2"/>
  <c r="W26" i="2"/>
  <c r="V26" i="2"/>
  <c r="AA25" i="2"/>
  <c r="Z25" i="2"/>
  <c r="Y25" i="2"/>
  <c r="X25" i="2"/>
  <c r="W25" i="2"/>
  <c r="V25" i="2"/>
  <c r="AA24" i="2"/>
  <c r="Z24" i="2"/>
  <c r="Y24" i="2"/>
  <c r="X24" i="2"/>
  <c r="W24" i="2"/>
  <c r="V24" i="2"/>
  <c r="AA23" i="2"/>
  <c r="Z23" i="2"/>
  <c r="Y23" i="2"/>
  <c r="X23" i="2"/>
  <c r="W23" i="2"/>
  <c r="V23" i="2"/>
  <c r="AA22" i="2"/>
  <c r="Z22" i="2"/>
  <c r="Y22" i="2"/>
  <c r="X22" i="2"/>
  <c r="W22" i="2"/>
  <c r="V22" i="2"/>
  <c r="AA21" i="2"/>
  <c r="Z21" i="2"/>
  <c r="Y21" i="2"/>
  <c r="X21" i="2"/>
  <c r="W21" i="2"/>
  <c r="V21" i="2"/>
  <c r="AA20" i="2"/>
  <c r="Z20" i="2"/>
  <c r="Y20" i="2"/>
  <c r="X20" i="2"/>
  <c r="W20" i="2"/>
  <c r="V20" i="2"/>
  <c r="AA19" i="2"/>
  <c r="Z19" i="2"/>
  <c r="Y19" i="2"/>
  <c r="X19" i="2"/>
  <c r="W19" i="2"/>
  <c r="V19" i="2"/>
  <c r="AA18" i="2"/>
  <c r="Z18" i="2"/>
  <c r="Y18" i="2"/>
  <c r="X18" i="2"/>
  <c r="W18" i="2"/>
  <c r="V18" i="2"/>
  <c r="AA17" i="2"/>
  <c r="Z17" i="2"/>
  <c r="Y17" i="2"/>
  <c r="X17" i="2"/>
  <c r="W17" i="2"/>
  <c r="V17" i="2"/>
  <c r="AA16" i="2"/>
  <c r="Z16" i="2"/>
  <c r="Y16" i="2"/>
  <c r="X16" i="2"/>
  <c r="W16" i="2"/>
  <c r="V16" i="2"/>
  <c r="AA15" i="2"/>
  <c r="Z15" i="2"/>
  <c r="Y15" i="2"/>
  <c r="X15" i="2"/>
  <c r="W15" i="2"/>
  <c r="V15" i="2"/>
  <c r="AA14" i="2"/>
  <c r="Z14" i="2"/>
  <c r="Y14" i="2"/>
  <c r="X14" i="2"/>
  <c r="W14" i="2"/>
  <c r="V14" i="2"/>
  <c r="AA13" i="2"/>
  <c r="Z13" i="2"/>
  <c r="Y13" i="2"/>
  <c r="X13" i="2"/>
  <c r="W13" i="2"/>
  <c r="V13" i="2"/>
  <c r="AA12" i="2"/>
  <c r="Z12" i="2"/>
  <c r="Y12" i="2"/>
  <c r="X12" i="2"/>
  <c r="W12" i="2"/>
  <c r="V12" i="2"/>
  <c r="AA11" i="2"/>
  <c r="Z11" i="2"/>
  <c r="Y11" i="2"/>
  <c r="X11" i="2"/>
  <c r="W11" i="2"/>
  <c r="V11" i="2"/>
  <c r="AA10" i="2"/>
  <c r="Z10" i="2"/>
  <c r="Y10" i="2"/>
  <c r="X10" i="2"/>
  <c r="W10" i="2"/>
  <c r="V10" i="2"/>
  <c r="AA9" i="2"/>
  <c r="Z9" i="2"/>
  <c r="Y9" i="2"/>
  <c r="X9" i="2"/>
  <c r="W9" i="2"/>
  <c r="V9" i="2"/>
  <c r="AA8" i="2"/>
  <c r="Z8" i="2"/>
  <c r="Y8" i="2"/>
  <c r="X8" i="2"/>
  <c r="W8" i="2"/>
  <c r="V8" i="2"/>
  <c r="AA7" i="2"/>
  <c r="Z7" i="2"/>
  <c r="Y7" i="2"/>
  <c r="X7" i="2"/>
  <c r="W7" i="2"/>
  <c r="V7" i="2"/>
  <c r="AA6" i="2"/>
  <c r="Z6" i="2"/>
  <c r="Y6" i="2"/>
  <c r="X6" i="2"/>
  <c r="W6" i="2"/>
  <c r="V6" i="2"/>
  <c r="AA5" i="2"/>
  <c r="Z5" i="2"/>
  <c r="Y5" i="2"/>
  <c r="X5" i="2"/>
  <c r="W5" i="2"/>
  <c r="V5" i="2"/>
  <c r="AA4" i="2"/>
  <c r="Z4" i="2"/>
  <c r="Y4" i="2"/>
  <c r="X4" i="2"/>
  <c r="W4" i="2"/>
  <c r="V4" i="2"/>
  <c r="AA3" i="2"/>
  <c r="Z3" i="2"/>
  <c r="Y3" i="2"/>
  <c r="X3" i="2"/>
  <c r="W3" i="2"/>
  <c r="V3" i="2"/>
  <c r="AI23" i="2" l="1"/>
  <c r="AI39" i="2"/>
  <c r="AI56" i="2"/>
  <c r="AI15" i="2"/>
  <c r="AI32" i="2"/>
  <c r="AI79" i="2"/>
  <c r="AI96" i="2"/>
  <c r="AI95" i="2"/>
  <c r="AI7" i="2"/>
  <c r="AI47" i="2"/>
  <c r="AI64" i="2"/>
  <c r="AJ7" i="2"/>
  <c r="AJ15" i="2"/>
  <c r="AJ23" i="2"/>
  <c r="AJ31" i="2"/>
  <c r="AJ39" i="2"/>
  <c r="AJ47" i="2"/>
  <c r="AJ55" i="2"/>
  <c r="AJ63" i="2"/>
  <c r="AJ71" i="2"/>
  <c r="AJ79" i="2"/>
  <c r="AJ87" i="2"/>
  <c r="AJ95" i="2"/>
  <c r="AI5" i="2"/>
  <c r="AI13" i="2"/>
  <c r="AI21" i="2"/>
  <c r="AI29" i="2"/>
  <c r="AI37" i="2"/>
  <c r="AI45" i="2"/>
  <c r="AI53" i="2"/>
  <c r="AI61" i="2"/>
  <c r="AI69" i="2"/>
  <c r="AI77" i="2"/>
  <c r="AI85" i="2"/>
  <c r="AI93" i="2"/>
  <c r="AI101" i="2"/>
  <c r="AI6" i="2"/>
  <c r="AI14" i="2"/>
  <c r="AI22" i="2"/>
  <c r="AI30" i="2"/>
  <c r="AI38" i="2"/>
  <c r="AI46" i="2"/>
  <c r="AI54" i="2"/>
  <c r="AI62" i="2"/>
  <c r="AI70" i="2"/>
  <c r="AI78" i="2"/>
  <c r="AI86" i="2"/>
  <c r="AI94" i="2"/>
  <c r="AI102" i="2"/>
  <c r="AI3" i="2"/>
  <c r="AR99" i="2" l="1"/>
  <c r="AQ99" i="2"/>
  <c r="AP99" i="2"/>
  <c r="AO99" i="2"/>
  <c r="AN99" i="2"/>
  <c r="AM99" i="2"/>
  <c r="AR95" i="2"/>
  <c r="AQ95" i="2"/>
  <c r="AP95" i="2"/>
  <c r="AO95" i="2"/>
  <c r="AN95" i="2"/>
  <c r="AM95" i="2"/>
  <c r="AR91" i="2"/>
  <c r="AQ91" i="2"/>
  <c r="AP91" i="2"/>
  <c r="AO91" i="2"/>
  <c r="AN91" i="2"/>
  <c r="AM91" i="2"/>
  <c r="AR87" i="2"/>
  <c r="AQ87" i="2"/>
  <c r="AP87" i="2"/>
  <c r="AO87" i="2"/>
  <c r="AN87" i="2"/>
  <c r="AM87" i="2"/>
  <c r="AR83" i="2"/>
  <c r="AQ83" i="2"/>
  <c r="AP83" i="2"/>
  <c r="AO83" i="2"/>
  <c r="AN83" i="2"/>
  <c r="AM83" i="2"/>
  <c r="AR79" i="2"/>
  <c r="AQ79" i="2"/>
  <c r="AP79" i="2"/>
  <c r="AO79" i="2"/>
  <c r="AN79" i="2"/>
  <c r="AM79" i="2"/>
  <c r="AR75" i="2"/>
  <c r="AQ75" i="2"/>
  <c r="AP75" i="2"/>
  <c r="AO75" i="2"/>
  <c r="AN75" i="2"/>
  <c r="AM75" i="2"/>
  <c r="AR71" i="2"/>
  <c r="AQ71" i="2"/>
  <c r="AP71" i="2"/>
  <c r="AO71" i="2"/>
  <c r="AN71" i="2"/>
  <c r="AM71" i="2"/>
  <c r="AR67" i="2"/>
  <c r="AQ67" i="2"/>
  <c r="AP67" i="2"/>
  <c r="AO67" i="2"/>
  <c r="AN67" i="2"/>
  <c r="AM67" i="2"/>
  <c r="AR63" i="2"/>
  <c r="AQ63" i="2"/>
  <c r="AP63" i="2"/>
  <c r="AO63" i="2"/>
  <c r="AN63" i="2"/>
  <c r="AM63" i="2"/>
  <c r="AR59" i="2"/>
  <c r="AQ59" i="2"/>
  <c r="AP59" i="2"/>
  <c r="AO59" i="2"/>
  <c r="AN59" i="2"/>
  <c r="AM59" i="2"/>
  <c r="AR55" i="2"/>
  <c r="AQ55" i="2"/>
  <c r="AP55" i="2"/>
  <c r="AO55" i="2"/>
  <c r="AN55" i="2"/>
  <c r="AM55" i="2"/>
  <c r="AR51" i="2"/>
  <c r="AQ51" i="2"/>
  <c r="AP51" i="2"/>
  <c r="AO51" i="2"/>
  <c r="AN51" i="2"/>
  <c r="AM51" i="2"/>
  <c r="AR47" i="2"/>
  <c r="AQ47" i="2"/>
  <c r="AP47" i="2"/>
  <c r="AO47" i="2"/>
  <c r="AN47" i="2"/>
  <c r="AM47" i="2"/>
  <c r="AR43" i="2"/>
  <c r="AQ43" i="2"/>
  <c r="AP43" i="2"/>
  <c r="AO43" i="2"/>
  <c r="AN43" i="2"/>
  <c r="AM43" i="2"/>
  <c r="AR39" i="2"/>
  <c r="AQ39" i="2"/>
  <c r="AP39" i="2"/>
  <c r="AO39" i="2"/>
  <c r="AN39" i="2"/>
  <c r="AM39" i="2"/>
  <c r="AR35" i="2"/>
  <c r="AQ35" i="2"/>
  <c r="AP35" i="2"/>
  <c r="AO35" i="2"/>
  <c r="AN35" i="2"/>
  <c r="AM35" i="2"/>
  <c r="AR31" i="2"/>
  <c r="AQ31" i="2"/>
  <c r="AP31" i="2"/>
  <c r="AO31" i="2"/>
  <c r="AN31" i="2"/>
  <c r="AM31" i="2"/>
  <c r="AR27" i="2"/>
  <c r="AQ27" i="2"/>
  <c r="AP27" i="2"/>
  <c r="AO27" i="2"/>
  <c r="AN27" i="2"/>
  <c r="AM27" i="2"/>
  <c r="AR23" i="2"/>
  <c r="AQ23" i="2"/>
  <c r="AP23" i="2"/>
  <c r="AO23" i="2"/>
  <c r="AN23" i="2"/>
  <c r="AM23" i="2"/>
  <c r="AR19" i="2"/>
  <c r="AQ19" i="2"/>
  <c r="AP19" i="2"/>
  <c r="AO19" i="2"/>
  <c r="AN19" i="2"/>
  <c r="AM19" i="2"/>
  <c r="AR15" i="2"/>
  <c r="AQ15" i="2"/>
  <c r="AP15" i="2"/>
  <c r="AO15" i="2"/>
  <c r="AN15" i="2"/>
  <c r="AM15" i="2"/>
  <c r="AR11" i="2"/>
  <c r="AQ11" i="2"/>
  <c r="AP11" i="2"/>
  <c r="AO11" i="2"/>
  <c r="AN11" i="2"/>
  <c r="AM11" i="2"/>
  <c r="AR7" i="2"/>
  <c r="AQ7" i="2"/>
  <c r="AP7" i="2"/>
  <c r="AO7" i="2"/>
  <c r="AN7" i="2"/>
  <c r="AM7" i="2"/>
  <c r="AR3" i="2"/>
  <c r="AQ3" i="2"/>
  <c r="AP3" i="2"/>
  <c r="AO3" i="2"/>
  <c r="AN3" i="2"/>
  <c r="AM3" i="2"/>
  <c r="L102" i="2"/>
  <c r="L101" i="2"/>
  <c r="L100" i="2"/>
  <c r="L99" i="2"/>
  <c r="L98" i="2"/>
  <c r="L97" i="2"/>
  <c r="L96" i="2"/>
  <c r="AL95" i="2" s="1"/>
  <c r="L95" i="2"/>
  <c r="L94" i="2"/>
  <c r="L93" i="2"/>
  <c r="L92" i="2"/>
  <c r="L91" i="2"/>
  <c r="L90" i="2"/>
  <c r="L89" i="2"/>
  <c r="L88" i="2"/>
  <c r="AL87" i="2" s="1"/>
  <c r="L87" i="2"/>
  <c r="L86" i="2"/>
  <c r="L85" i="2"/>
  <c r="L84" i="2"/>
  <c r="L83" i="2"/>
  <c r="L82" i="2"/>
  <c r="L81" i="2"/>
  <c r="L80" i="2"/>
  <c r="AL79" i="2" s="1"/>
  <c r="L79" i="2"/>
  <c r="L78" i="2"/>
  <c r="L77" i="2"/>
  <c r="L76" i="2"/>
  <c r="L75" i="2"/>
  <c r="L74" i="2"/>
  <c r="L73" i="2"/>
  <c r="L72" i="2"/>
  <c r="AL71" i="2" s="1"/>
  <c r="L71" i="2"/>
  <c r="L70" i="2"/>
  <c r="L69" i="2"/>
  <c r="L68" i="2"/>
  <c r="L67" i="2"/>
  <c r="L66" i="2"/>
  <c r="L65" i="2"/>
  <c r="L64" i="2"/>
  <c r="AL63" i="2" s="1"/>
  <c r="L63" i="2"/>
  <c r="L62" i="2"/>
  <c r="L61" i="2"/>
  <c r="L60" i="2"/>
  <c r="L59" i="2"/>
  <c r="L58" i="2"/>
  <c r="L57" i="2"/>
  <c r="L56" i="2"/>
  <c r="AL55" i="2" s="1"/>
  <c r="L55" i="2"/>
  <c r="L54" i="2"/>
  <c r="L53" i="2"/>
  <c r="L52" i="2"/>
  <c r="L51" i="2"/>
  <c r="L50" i="2"/>
  <c r="L49" i="2"/>
  <c r="L48" i="2"/>
  <c r="AL47" i="2" s="1"/>
  <c r="L47" i="2"/>
  <c r="L46" i="2"/>
  <c r="L45" i="2"/>
  <c r="L44" i="2"/>
  <c r="L43" i="2"/>
  <c r="L42" i="2"/>
  <c r="L41" i="2"/>
  <c r="L40" i="2"/>
  <c r="AL39" i="2" s="1"/>
  <c r="L39" i="2"/>
  <c r="L38" i="2"/>
  <c r="L37" i="2"/>
  <c r="L36" i="2"/>
  <c r="L35" i="2"/>
  <c r="L34" i="2"/>
  <c r="L33" i="2"/>
  <c r="L32" i="2"/>
  <c r="AL31" i="2" s="1"/>
  <c r="L31" i="2"/>
  <c r="L30" i="2"/>
  <c r="L29" i="2"/>
  <c r="L28" i="2"/>
  <c r="L27" i="2"/>
  <c r="L26" i="2"/>
  <c r="L25" i="2"/>
  <c r="L24" i="2"/>
  <c r="AL23" i="2" s="1"/>
  <c r="L23" i="2"/>
  <c r="L22" i="2"/>
  <c r="L21" i="2"/>
  <c r="L20" i="2"/>
  <c r="L19" i="2"/>
  <c r="L18" i="2"/>
  <c r="L17" i="2"/>
  <c r="L16" i="2"/>
  <c r="AL15" i="2" s="1"/>
  <c r="L15" i="2"/>
  <c r="L14" i="2"/>
  <c r="L13" i="2"/>
  <c r="L12" i="2"/>
  <c r="L11" i="2"/>
  <c r="L10" i="2"/>
  <c r="L9" i="2"/>
  <c r="L8" i="2"/>
  <c r="AL7" i="2" s="1"/>
  <c r="L7" i="2"/>
  <c r="L6" i="2"/>
  <c r="L5" i="2"/>
  <c r="L4" i="2"/>
  <c r="L3" i="2"/>
  <c r="AL11" i="2" l="1"/>
  <c r="AL19" i="2"/>
  <c r="AL27" i="2"/>
  <c r="AL35" i="2"/>
  <c r="AL43" i="2"/>
  <c r="AL51" i="2"/>
  <c r="AL59" i="2"/>
  <c r="AL67" i="2"/>
  <c r="AL75" i="2"/>
  <c r="AL83" i="2"/>
  <c r="AL91" i="2"/>
  <c r="AL99" i="2"/>
  <c r="AL3" i="2"/>
  <c r="AN99" i="1" l="1"/>
  <c r="AM99" i="1"/>
  <c r="AL99" i="1"/>
  <c r="AK99" i="1"/>
  <c r="AJ99" i="1"/>
  <c r="AH99" i="1"/>
  <c r="AN95" i="1"/>
  <c r="AM95" i="1"/>
  <c r="AL95" i="1"/>
  <c r="AK95" i="1"/>
  <c r="AJ95" i="1"/>
  <c r="AH95" i="1"/>
  <c r="AN91" i="1"/>
  <c r="AM91" i="1"/>
  <c r="AL91" i="1"/>
  <c r="AK91" i="1"/>
  <c r="AJ91" i="1"/>
  <c r="AH91" i="1"/>
  <c r="AN87" i="1"/>
  <c r="AM87" i="1"/>
  <c r="AL87" i="1"/>
  <c r="AK87" i="1"/>
  <c r="AJ87" i="1"/>
  <c r="AH87" i="1"/>
  <c r="AN83" i="1"/>
  <c r="AM83" i="1"/>
  <c r="AL83" i="1"/>
  <c r="AK83" i="1"/>
  <c r="AJ83" i="1"/>
  <c r="AH83" i="1"/>
  <c r="AN79" i="1"/>
  <c r="AM79" i="1"/>
  <c r="AL79" i="1"/>
  <c r="AK79" i="1"/>
  <c r="AJ79" i="1"/>
  <c r="AH79" i="1"/>
  <c r="AN75" i="1"/>
  <c r="AM75" i="1"/>
  <c r="AL75" i="1"/>
  <c r="AK75" i="1"/>
  <c r="AJ75" i="1"/>
  <c r="AH75" i="1"/>
  <c r="AN71" i="1"/>
  <c r="AM71" i="1"/>
  <c r="AL71" i="1"/>
  <c r="AK71" i="1"/>
  <c r="AJ71" i="1"/>
  <c r="AH71" i="1"/>
  <c r="AN67" i="1"/>
  <c r="AM67" i="1"/>
  <c r="AL67" i="1"/>
  <c r="AK67" i="1"/>
  <c r="AJ67" i="1"/>
  <c r="AH67" i="1"/>
  <c r="AN63" i="1"/>
  <c r="AM63" i="1"/>
  <c r="AL63" i="1"/>
  <c r="AK63" i="1"/>
  <c r="AJ63" i="1"/>
  <c r="AH63" i="1"/>
  <c r="AN59" i="1"/>
  <c r="AM59" i="1"/>
  <c r="AL59" i="1"/>
  <c r="AK59" i="1"/>
  <c r="AJ59" i="1"/>
  <c r="AH59" i="1"/>
  <c r="AN55" i="1"/>
  <c r="AM55" i="1"/>
  <c r="AL55" i="1"/>
  <c r="AK55" i="1"/>
  <c r="AJ55" i="1"/>
  <c r="AH55" i="1"/>
  <c r="AN51" i="1"/>
  <c r="AM51" i="1"/>
  <c r="AL51" i="1"/>
  <c r="AK51" i="1"/>
  <c r="AJ51" i="1"/>
  <c r="AH51" i="1"/>
  <c r="AN47" i="1"/>
  <c r="AM47" i="1"/>
  <c r="AL47" i="1"/>
  <c r="AK47" i="1"/>
  <c r="AJ47" i="1"/>
  <c r="AH47" i="1"/>
  <c r="AN43" i="1"/>
  <c r="AM43" i="1"/>
  <c r="AL43" i="1"/>
  <c r="AK43" i="1"/>
  <c r="AJ43" i="1"/>
  <c r="AH43" i="1"/>
  <c r="AN39" i="1"/>
  <c r="AM39" i="1"/>
  <c r="AL39" i="1"/>
  <c r="AK39" i="1"/>
  <c r="AJ39" i="1"/>
  <c r="AH39" i="1"/>
  <c r="AN35" i="1"/>
  <c r="AM35" i="1"/>
  <c r="AL35" i="1"/>
  <c r="AK35" i="1"/>
  <c r="AJ35" i="1"/>
  <c r="AH35" i="1"/>
  <c r="AN31" i="1"/>
  <c r="AM31" i="1"/>
  <c r="AL31" i="1"/>
  <c r="AK31" i="1"/>
  <c r="AJ31" i="1"/>
  <c r="AH31" i="1"/>
  <c r="AN27" i="1"/>
  <c r="AM27" i="1"/>
  <c r="AL27" i="1"/>
  <c r="AK27" i="1"/>
  <c r="AJ27" i="1"/>
  <c r="AH27" i="1"/>
  <c r="AN23" i="1"/>
  <c r="AM23" i="1"/>
  <c r="AL23" i="1"/>
  <c r="AK23" i="1"/>
  <c r="AJ23" i="1"/>
  <c r="AH23" i="1"/>
  <c r="AN19" i="1"/>
  <c r="AM19" i="1"/>
  <c r="AL19" i="1"/>
  <c r="AK19" i="1"/>
  <c r="AJ19" i="1"/>
  <c r="AH19" i="1"/>
  <c r="AN15" i="1"/>
  <c r="AM15" i="1"/>
  <c r="AL15" i="1"/>
  <c r="AK15" i="1"/>
  <c r="AJ15" i="1"/>
  <c r="AH15" i="1"/>
  <c r="AN11" i="1"/>
  <c r="AM11" i="1"/>
  <c r="AL11" i="1"/>
  <c r="AK11" i="1"/>
  <c r="AJ11" i="1"/>
  <c r="AH11" i="1"/>
  <c r="AN7" i="1"/>
  <c r="AM7" i="1"/>
  <c r="AL7" i="1"/>
  <c r="AK7" i="1"/>
  <c r="AJ7" i="1"/>
  <c r="AH7" i="1"/>
  <c r="AN3" i="1"/>
  <c r="AM3" i="1"/>
  <c r="AL3" i="1"/>
  <c r="AK3" i="1"/>
  <c r="AJ3" i="1"/>
  <c r="AH3" i="1"/>
  <c r="I6" i="1" l="1"/>
  <c r="I5" i="1"/>
  <c r="I4" i="1"/>
  <c r="I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AI11" i="1" s="1"/>
  <c r="I10" i="1"/>
  <c r="I9" i="1"/>
  <c r="I8" i="1"/>
  <c r="I7" i="1"/>
  <c r="AI19" i="1" l="1"/>
  <c r="AI27" i="1"/>
  <c r="AI35" i="1"/>
  <c r="AI43" i="1"/>
  <c r="AI51" i="1"/>
  <c r="AI59" i="1"/>
  <c r="AI67" i="1"/>
  <c r="AI75" i="1"/>
  <c r="AI83" i="1"/>
  <c r="AI91" i="1"/>
  <c r="AI99" i="1"/>
  <c r="AI7" i="1"/>
  <c r="AI15" i="1"/>
  <c r="AI23" i="1"/>
  <c r="AI31" i="1"/>
  <c r="AI39" i="1"/>
  <c r="AI47" i="1"/>
  <c r="AI55" i="1"/>
  <c r="AI63" i="1"/>
  <c r="AI71" i="1"/>
  <c r="AI79" i="1"/>
  <c r="AI87" i="1"/>
  <c r="AI95" i="1"/>
  <c r="AI3" i="1"/>
</calcChain>
</file>

<file path=xl/sharedStrings.xml><?xml version="1.0" encoding="utf-8"?>
<sst xmlns="http://schemas.openxmlformats.org/spreadsheetml/2006/main" count="1958" uniqueCount="168">
  <si>
    <t>variety</t>
  </si>
  <si>
    <t>nitrogen</t>
  </si>
  <si>
    <t>qb</t>
  </si>
  <si>
    <t>rep</t>
  </si>
  <si>
    <t>qs</t>
  </si>
  <si>
    <t>dr</t>
  </si>
  <si>
    <t>mo</t>
  </si>
  <si>
    <t>low</t>
  </si>
  <si>
    <t>high</t>
  </si>
  <si>
    <t>split</t>
  </si>
  <si>
    <t>g/0.25m2</t>
  </si>
  <si>
    <t>none</t>
  </si>
  <si>
    <t>height</t>
  </si>
  <si>
    <t>growth stage</t>
  </si>
  <si>
    <t>in</t>
  </si>
  <si>
    <t>boot</t>
  </si>
  <si>
    <t>flag leaf collar</t>
  </si>
  <si>
    <t>.5 flag leaf collar / .5 boot</t>
  </si>
  <si>
    <t>3 nodes</t>
  </si>
  <si>
    <t>pounds/acre</t>
  </si>
  <si>
    <t>cut</t>
  </si>
  <si>
    <t>protein</t>
  </si>
  <si>
    <t>adf</t>
  </si>
  <si>
    <t>ndf</t>
  </si>
  <si>
    <t>dndf48</t>
  </si>
  <si>
    <t>ash</t>
  </si>
  <si>
    <t>ca</t>
  </si>
  <si>
    <t>p</t>
  </si>
  <si>
    <t>k</t>
  </si>
  <si>
    <t>mg</t>
  </si>
  <si>
    <t>lignin</t>
  </si>
  <si>
    <t>fat</t>
  </si>
  <si>
    <t>FA (fat-1)</t>
  </si>
  <si>
    <t>NDFn (NDF*.93)</t>
  </si>
  <si>
    <t>DDM=88.9 - (0.779*ADF)</t>
  </si>
  <si>
    <t>DMI = (120/NDF)</t>
  </si>
  <si>
    <t xml:space="preserve">NFC= (100 - (NDF*0.93) + protein + fat)
</t>
  </si>
  <si>
    <t>NDFDp = 22.7+(0.664*NDFD)</t>
  </si>
  <si>
    <t xml:space="preserve">TDN = (NFC × 0.98) + (CP × 0.87)
 + (FA × 0.97 × 2.25) + 
(NDFn × NDFDp/100) − 10
</t>
  </si>
  <si>
    <t>Relative Feed Quality (DMI *TDN/1.23)</t>
  </si>
  <si>
    <t>Relative Feed Value (DMI*DDM)/1.29</t>
  </si>
  <si>
    <t>U Grass Hay</t>
  </si>
  <si>
    <t>Art 2022 Crabgrass Variety Harvest 1 QS S rep 1</t>
  </si>
  <si>
    <t>(post check-cell)</t>
  </si>
  <si>
    <t>Art 2022 Crabgrass Variety Harvest 1 QS L rep 4</t>
  </si>
  <si>
    <t>Art 2022 Crabgrass Variety Harvest 1 QS L rep 3</t>
  </si>
  <si>
    <t>Art 2022 Crabgrass Variety Harvest 1 QS L rep 2</t>
  </si>
  <si>
    <t>Art 2022 Crabgrass Variety Harvest 1 QS L rep 1</t>
  </si>
  <si>
    <t>Art 2022 Crabgrass Variety Harvest 1 MO S rep 4</t>
  </si>
  <si>
    <t>Art 2022 Crabgrass Variety Harvest 1 MO S rep 3</t>
  </si>
  <si>
    <t>Art 2022 Crabgrass Variety Harvest 1 MO S rep 2</t>
  </si>
  <si>
    <t>Art 2022 Crabgrass Variety Harvest 1 MO S rep 1</t>
  </si>
  <si>
    <t>Art 2022 Crabgrass Variety Harvest 1 QB H rep 4</t>
  </si>
  <si>
    <t>Art 2022 Crabgrass Variety Harvest 1 QB H rep 3</t>
  </si>
  <si>
    <t>Art 2022 Crabgrass Variety Harvest 1 QB H rep 2</t>
  </si>
  <si>
    <t>Art 2022 Crabgrass Variety Harvest 1 QB H rep 1</t>
  </si>
  <si>
    <t>Art 2022 Crabgrass Variety Harvest 1 MO H rep 4</t>
  </si>
  <si>
    <t>Art 2022 Crabgrass Variety Harvest 1 MO H rep 3</t>
  </si>
  <si>
    <t>Art 2022 Crabgrass Variety Harvest 1 MO H rep 2</t>
  </si>
  <si>
    <t>Art 2022 Crabgrass Variety Harvest 1 MO H rep 1</t>
  </si>
  <si>
    <t>Art 2022 Crabgrass Variety Harvest 1 QB L rep 4</t>
  </si>
  <si>
    <t>Art 2022 Crabgrass Variety Harvest 1 QB L rep 3</t>
  </si>
  <si>
    <t>Art 2022 Crabgrass Variety Harvest 1 QB L rep 2</t>
  </si>
  <si>
    <t>Art 2022 Crabgrass Variety Harvest 1 QB L rep 1</t>
  </si>
  <si>
    <t>Art 2022 Crabgrass Variety Harvest 1 QS H rep 4</t>
  </si>
  <si>
    <t>Art 2022 Crabgrass Variety Harvest 1 QS S rep 4</t>
  </si>
  <si>
    <t>Art 2022 Crabgrass Variety Harvest 1 QS S rep 3</t>
  </si>
  <si>
    <t>Art 2022 Crabgrass Variety Harvest 1 QS S rep 2</t>
  </si>
  <si>
    <t>Art 2022 Crabgrass Variety Harvest 1 QS H rep 3</t>
  </si>
  <si>
    <t>Art 2022 Crabgrass Variety Harvest 1 QS H rep 2</t>
  </si>
  <si>
    <t>Art 2022 Crabgrass Variety Harvest 1 QS H rep 1</t>
  </si>
  <si>
    <t>Art 2022 Crabgrass Variety Harvest 1 DR S rep 4</t>
  </si>
  <si>
    <t>Art 2022 Crabgrass Variety Harvest 1 DR S rep 3</t>
  </si>
  <si>
    <t>Art 2022 Crabgrass Variety Harvest 1 DR S rep 2</t>
  </si>
  <si>
    <t>Art 2022 Crabgrass Variety Harvest 1 DR S rep 1</t>
  </si>
  <si>
    <t>Art 2022 Crabgrass Variety Harvest 1 QB S rep 4</t>
  </si>
  <si>
    <t>Art 2022 Crabgrass Variety Harvest 1 QB S rep 3</t>
  </si>
  <si>
    <t>Art 2022 Crabgrass Variety Harvest 1 QB S rep 2</t>
  </si>
  <si>
    <t>Art 2022 Crabgrass Variety Harvest 1 QB S rep 1</t>
  </si>
  <si>
    <t>Art 2022 Crabgrass Variety Harvest 1 MO L rep 4</t>
  </si>
  <si>
    <t>Art 2022 Crabgrass Variety Harvest 1 MO L rep 3</t>
  </si>
  <si>
    <t>Art 2022 Crabgrass Variety Harvest 1 MO L rep 2</t>
  </si>
  <si>
    <t>Art 2022 Crabgrass Variety Harvest 1 MO L rep 1</t>
  </si>
  <si>
    <t>Art 2022 Crabgrass Variety Harvest 1 DR H rep 4</t>
  </si>
  <si>
    <t>Art 2022 Crabgrass Variety Harvest 1 DR H rep 3</t>
  </si>
  <si>
    <t>Art 2022 Crabgrass Variety Harvest 1 DR H rep 2</t>
  </si>
  <si>
    <t>Art 2022 Crabgrass Variety Harvest 1 DR H rep 1</t>
  </si>
  <si>
    <t>Art 2022 Crabgrass Variety Harvest 1 DR L rep 4</t>
  </si>
  <si>
    <t>Art 2022 Crabgrass Variety Harvest 1 DR L rep 3</t>
  </si>
  <si>
    <t>Art 2022 Crabgrass Variety Harvest 1 DR L rep 2</t>
  </si>
  <si>
    <t>Art 2022 Crabgrass Variety Harvest 1 DR L rep 1</t>
  </si>
  <si>
    <t>Art 2022 Crabgrass Variety Harvest 1 NE quadrant</t>
  </si>
  <si>
    <t>Art 2022 Crabgrass Variety Harvest 1 SE quadrant</t>
  </si>
  <si>
    <t>Art 2022 Crabgrass Variety Harvest 1 SW quadrant</t>
  </si>
  <si>
    <t>Art 2022 Crabgrass Variety Harvest 1 NW quadrant</t>
  </si>
  <si>
    <t>Art 2022 Crabgrass Variety Harvest 2 QS L rep 4</t>
  </si>
  <si>
    <t>Art 2022 Crabgrass Variety Harvest 2 QS L rep 3</t>
  </si>
  <si>
    <t>Art 2022 Crabgrass Variety Harvest 2 QS L rep 2</t>
  </si>
  <si>
    <t>Art 2022 Crabgrass Variety Harvest 2 QS L rep 1</t>
  </si>
  <si>
    <t>Art 2022 Crabgrass Variety Harvest 2 QS H rep 4</t>
  </si>
  <si>
    <t>Art 2022 Crabgrass Variety Harvest 2 QS H rep 3</t>
  </si>
  <si>
    <t>Art 2022 Crabgrass Variety Harvest 2 QS H rep 2</t>
  </si>
  <si>
    <t>Art 2022 Crabgrass Variety Harvest 2 QS H rep 1</t>
  </si>
  <si>
    <t>Art 2022 Crabgrass Variety Harvest 2 DR H rep 4</t>
  </si>
  <si>
    <t>Art 2022 Crabgrass Variety Harvest 2 DR H rep 3</t>
  </si>
  <si>
    <t>Art 2022 Crabgrass Variety Harvest 2 DR H rep 2</t>
  </si>
  <si>
    <t>Art 2022 Crabgrass Variety Harvest 2 DR H rep 1</t>
  </si>
  <si>
    <t>Art 2022 Crabgrass Variety Harvest 2 QS S rep 4</t>
  </si>
  <si>
    <t>Art 2022 Crabgrass Variety Harvest 2 QS S rep 3</t>
  </si>
  <si>
    <t>Art 2022 Crabgrass Variety Harvest 2 QS S rep 2</t>
  </si>
  <si>
    <t>Art 2022 Crabgrass Variety Harvest 2 QS S rep 1</t>
  </si>
  <si>
    <t>Art 2022 Crabgrass Variety Harvest 2 QB L rep 4</t>
  </si>
  <si>
    <t>Art 2022 Crabgrass Variety Harvest 2 QB L rep 3</t>
  </si>
  <si>
    <t>Art 2022 Crabgrass Variety Harvest 2 QB L rep 2</t>
  </si>
  <si>
    <t>Art 2022 Crabgrass Variety Harvest 2 QB L rep 1</t>
  </si>
  <si>
    <t>Art 2022 Crabgrass Variety Harvest 2 QB S rep 4</t>
  </si>
  <si>
    <t>Art 2022 Crabgrass Variety Harvest 2 QB S rep 3</t>
  </si>
  <si>
    <t>Art 2022 Crabgrass Variety Harvest 2 QB S rep 2</t>
  </si>
  <si>
    <t>Art 2022 Crabgrass Variety Harvest 2 QB S rep 1</t>
  </si>
  <si>
    <t>Art 2022 Crabgrass Variety Harvest 2 DR L rep 4</t>
  </si>
  <si>
    <t>Art 2022 Crabgrass Variety Harvest 2 DR L rep 3</t>
  </si>
  <si>
    <t>Art 2022 Crabgrass Variety Harvest 2 DR L rep 2</t>
  </si>
  <si>
    <t>Art 2022 Crabgrass Variety Harvest 2 DR L rep 1</t>
  </si>
  <si>
    <t>Art 2022 Crabgrass Variety Harvest 2 DR S rep 4</t>
  </si>
  <si>
    <t>Art 2022 Crabgrass Variety Harvest 2 DR S rep 3</t>
  </si>
  <si>
    <t>Art 2022 Crabgrass Variety Harvest 2 DR S rep 2</t>
  </si>
  <si>
    <t>Art 2022 Crabgrass Variety Harvest 2 DR S rep 1</t>
  </si>
  <si>
    <t>Art 2022 Crabgrass Variety Harvest 2 QB H rep 4</t>
  </si>
  <si>
    <t>Art 2022 Crabgrass Variety Harvest 2 QB H rep 3</t>
  </si>
  <si>
    <t>Art 2022 Crabgrass Variety Harvest 2 QB H rep 2</t>
  </si>
  <si>
    <t>Art 2022 Crabgrass Variety Harvest 2 QB H rep 1</t>
  </si>
  <si>
    <t>Art 2022 Crabgrass Variety Harvest 2 MO L rep 4</t>
  </si>
  <si>
    <t>Art 2022 Crabgrass Variety Harvest 2 MO L rep 3</t>
  </si>
  <si>
    <t>Art 2022 Crabgrass Variety Harvest 2 MO L rep 2</t>
  </si>
  <si>
    <t>Art 2022 Crabgrass Variety Harvest 2 MO L rep 1</t>
  </si>
  <si>
    <t>Art 2022 Crabgrass Variety Harvest 2 MO S rep 4</t>
  </si>
  <si>
    <t>Art 2022 Crabgrass Variety Harvest 2 MO S rep 3</t>
  </si>
  <si>
    <t>Art 2022 Crabgrass Variety Harvest 2 MO S rep 2</t>
  </si>
  <si>
    <t>Art 2022 Crabgrass Variety Harvest 2 MO S rep 1</t>
  </si>
  <si>
    <t>Art 2022 Crabgrass Variety Harvest 2 MO H rep 4</t>
  </si>
  <si>
    <t>Art 2022 Crabgrass Variety Harvest 2 MO H rep 3</t>
  </si>
  <si>
    <t>Art 2022 Crabgrass Variety Harvest 2 MO H rep 2</t>
  </si>
  <si>
    <t>Art 2022 Crabgrass Variety Harvest 2 MO H rep 1</t>
  </si>
  <si>
    <t>dm</t>
  </si>
  <si>
    <t>adf`</t>
  </si>
  <si>
    <t>s</t>
  </si>
  <si>
    <t>l</t>
  </si>
  <si>
    <t>h</t>
  </si>
  <si>
    <t>n</t>
  </si>
  <si>
    <t>height(in)</t>
  </si>
  <si>
    <t>raw nir</t>
  </si>
  <si>
    <t>dm adjusted</t>
  </si>
  <si>
    <t>harvest date</t>
  </si>
  <si>
    <t>yield</t>
  </si>
  <si>
    <t>yield (g/1/4m2)</t>
  </si>
  <si>
    <t>year</t>
  </si>
  <si>
    <t>????</t>
  </si>
  <si>
    <t>look for this</t>
  </si>
  <si>
    <t>ddm</t>
  </si>
  <si>
    <t>dmi</t>
  </si>
  <si>
    <t>nfc</t>
  </si>
  <si>
    <t>tdn</t>
  </si>
  <si>
    <t>rfq</t>
  </si>
  <si>
    <t>rfv</t>
  </si>
  <si>
    <t>stage</t>
  </si>
  <si>
    <t>date</t>
  </si>
  <si>
    <t>year_rep</t>
  </si>
  <si>
    <t>Relative Forage Quality (DMI *TDN/1.23)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</si>
</sst>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14" fontId="1" fillId="0" borderId="0" xfId="0" applyNumberFormat="1" applyFont="1"/>
    <xf numFmtId="19" fontId="1" fillId="0" borderId="0" xfId="0" applyNumberFormat="1" applyFont="1"/>
    <xf numFmtId="0" fontId="1" fillId="0" borderId="0" xfId="0" applyFont="1"/>
    <xf numFmtId="0" fontId="0" fillId="2" borderId="0" xfId="0" applyFill="1"/>
    <xf numFmtId="2" fontId="0" fillId="0" borderId="0" xfId="0" applyNumberFormat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17327-DC26-D04D-AAFA-2210CEB3A0EE}">
  <dimension ref="A1:AN230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K4" sqref="K4"/>
    </sheetView>
  </sheetViews>
  <sheetFormatPr baseColWidth="10" defaultRowHeight="16" x14ac:dyDescent="0.2"/>
  <sheetData>
    <row r="1" spans="1:40" x14ac:dyDescent="0.2">
      <c r="A1" t="s">
        <v>155</v>
      </c>
      <c r="B1" t="s">
        <v>3</v>
      </c>
      <c r="C1" t="s">
        <v>0</v>
      </c>
      <c r="D1" t="s">
        <v>1</v>
      </c>
      <c r="E1" t="s">
        <v>20</v>
      </c>
      <c r="F1" t="s">
        <v>152</v>
      </c>
      <c r="G1" t="s">
        <v>153</v>
      </c>
      <c r="J1" t="s">
        <v>12</v>
      </c>
      <c r="L1" t="s">
        <v>13</v>
      </c>
    </row>
    <row r="2" spans="1:40" x14ac:dyDescent="0.2">
      <c r="G2" t="s">
        <v>10</v>
      </c>
      <c r="I2" t="s">
        <v>19</v>
      </c>
      <c r="J2" t="s">
        <v>14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34</v>
      </c>
      <c r="AA2" t="s">
        <v>35</v>
      </c>
      <c r="AB2" t="s">
        <v>36</v>
      </c>
      <c r="AC2" t="s">
        <v>37</v>
      </c>
      <c r="AD2" t="s">
        <v>38</v>
      </c>
      <c r="AE2" t="s">
        <v>39</v>
      </c>
      <c r="AF2" t="s">
        <v>40</v>
      </c>
    </row>
    <row r="3" spans="1:40" x14ac:dyDescent="0.2">
      <c r="A3">
        <v>2022</v>
      </c>
      <c r="C3" t="s">
        <v>2</v>
      </c>
      <c r="D3" t="s">
        <v>11</v>
      </c>
      <c r="E3">
        <v>1</v>
      </c>
      <c r="F3" s="1">
        <v>44763</v>
      </c>
      <c r="G3">
        <v>26.6</v>
      </c>
      <c r="H3">
        <f>G3*4*10000/1000</f>
        <v>1064</v>
      </c>
      <c r="I3">
        <f>G3/435.6*4047*4</f>
        <v>988.52341597796135</v>
      </c>
      <c r="J3">
        <v>19</v>
      </c>
      <c r="K3">
        <f>J3*2.54</f>
        <v>48.26</v>
      </c>
      <c r="L3" t="s">
        <v>18</v>
      </c>
      <c r="M3">
        <v>12.575098404806297</v>
      </c>
      <c r="N3">
        <v>36.824114356743316</v>
      </c>
      <c r="O3">
        <v>55.365651543401697</v>
      </c>
      <c r="P3">
        <v>42.117257095504442</v>
      </c>
      <c r="Q3">
        <v>13.548788067122436</v>
      </c>
      <c r="R3">
        <v>0.55935363579863273</v>
      </c>
      <c r="S3">
        <v>0.19680961259581517</v>
      </c>
      <c r="T3">
        <v>1.937020923969339</v>
      </c>
      <c r="U3">
        <v>0.33146882121400456</v>
      </c>
      <c r="V3">
        <v>5.1584835301429459</v>
      </c>
      <c r="W3">
        <v>-0.82867205303501135</v>
      </c>
      <c r="X3">
        <v>-1.8286720530350113</v>
      </c>
      <c r="Y3">
        <v>51.490055935363578</v>
      </c>
      <c r="Z3">
        <v>60.214014916096957</v>
      </c>
      <c r="AA3">
        <v>2.1674087932647335</v>
      </c>
      <c r="AB3">
        <v>36.763517712865145</v>
      </c>
      <c r="AC3">
        <v>50.665858711414955</v>
      </c>
      <c r="AD3">
        <v>59.065385205680244</v>
      </c>
      <c r="AE3">
        <v>104.08035387996753</v>
      </c>
      <c r="AF3">
        <v>101.16929101311811</v>
      </c>
      <c r="AH3">
        <f>AVERAGE(J3:J6)</f>
        <v>19.5</v>
      </c>
      <c r="AI3">
        <f>AVERAGE(I3:I6)</f>
        <v>1206.8533057851239</v>
      </c>
      <c r="AJ3">
        <f>AVERAGE(M3:M6)</f>
        <v>11.658357793608968</v>
      </c>
      <c r="AK3">
        <f>AVERAGE(N3:N6)</f>
        <v>36.069744493146843</v>
      </c>
      <c r="AL3">
        <f>AVERAGE(O3:O6)</f>
        <v>54.429189075178449</v>
      </c>
      <c r="AM3">
        <f>AVERAGE(AE3:AE6)</f>
        <v>105.831800777143</v>
      </c>
      <c r="AN3">
        <f>AVERAGE(AF3:AF6)</f>
        <v>103.93913113735357</v>
      </c>
    </row>
    <row r="4" spans="1:40" x14ac:dyDescent="0.2">
      <c r="A4">
        <v>2022</v>
      </c>
      <c r="C4" t="s">
        <v>2</v>
      </c>
      <c r="D4" t="s">
        <v>11</v>
      </c>
      <c r="E4">
        <v>1</v>
      </c>
      <c r="F4" s="1">
        <v>44763</v>
      </c>
      <c r="G4">
        <v>33.299999999999997</v>
      </c>
      <c r="H4">
        <f t="shared" ref="H4:H67" si="0">G4*4*10000/1000</f>
        <v>1332</v>
      </c>
      <c r="I4">
        <f>G4/435.6*4047*4</f>
        <v>1237.5123966942149</v>
      </c>
      <c r="J4">
        <v>21</v>
      </c>
      <c r="K4">
        <f t="shared" ref="K4:K67" si="1">J4*2.54</f>
        <v>53.34</v>
      </c>
      <c r="L4" t="s">
        <v>18</v>
      </c>
      <c r="M4">
        <v>11.972562876740803</v>
      </c>
      <c r="N4">
        <v>36.250259821242985</v>
      </c>
      <c r="O4">
        <v>53.1490334649761</v>
      </c>
      <c r="P4">
        <v>38.57825815838703</v>
      </c>
      <c r="Q4">
        <v>12.991062149241323</v>
      </c>
      <c r="R4">
        <v>0.56121388484722512</v>
      </c>
      <c r="S4">
        <v>0.19746414466846809</v>
      </c>
      <c r="T4">
        <v>1.7148202036998543</v>
      </c>
      <c r="U4">
        <v>0.28060694242361256</v>
      </c>
      <c r="V4">
        <v>4.9262107669923099</v>
      </c>
      <c r="W4">
        <v>-0.70671378091872794</v>
      </c>
      <c r="X4">
        <v>-1.7067137809187281</v>
      </c>
      <c r="Y4">
        <v>49.428601122427779</v>
      </c>
      <c r="Z4">
        <v>60.661047599251717</v>
      </c>
      <c r="AA4">
        <v>2.2578021118498239</v>
      </c>
      <c r="AB4">
        <v>39.305549781750145</v>
      </c>
      <c r="AC4">
        <v>48.315963417168987</v>
      </c>
      <c r="AD4">
        <v>59.092570497955109</v>
      </c>
      <c r="AE4">
        <v>108.47100037798182</v>
      </c>
      <c r="AF4">
        <v>106.17103982683194</v>
      </c>
    </row>
    <row r="5" spans="1:40" x14ac:dyDescent="0.2">
      <c r="A5">
        <v>2022</v>
      </c>
      <c r="C5" t="s">
        <v>2</v>
      </c>
      <c r="D5" t="s">
        <v>11</v>
      </c>
      <c r="E5">
        <v>1</v>
      </c>
      <c r="F5" s="1">
        <v>44763</v>
      </c>
      <c r="G5">
        <v>29.7</v>
      </c>
      <c r="H5">
        <f t="shared" si="0"/>
        <v>1188</v>
      </c>
      <c r="I5">
        <f>G5/435.6*4047*4</f>
        <v>1103.7272727272727</v>
      </c>
      <c r="J5">
        <v>16</v>
      </c>
      <c r="K5">
        <f t="shared" si="1"/>
        <v>40.64</v>
      </c>
      <c r="L5" t="s">
        <v>18</v>
      </c>
      <c r="M5">
        <v>11.650987284193114</v>
      </c>
      <c r="N5">
        <v>35.655949550294636</v>
      </c>
      <c r="O5">
        <v>54.460870464178633</v>
      </c>
      <c r="P5">
        <v>39.119197766980257</v>
      </c>
      <c r="Q5">
        <v>10.937661532099659</v>
      </c>
      <c r="R5">
        <v>0.52724077328646746</v>
      </c>
      <c r="S5">
        <v>0.19642303318515453</v>
      </c>
      <c r="T5">
        <v>1.7471311899100588</v>
      </c>
      <c r="U5">
        <v>0.27912746821048279</v>
      </c>
      <c r="V5">
        <v>5.4895068748061613</v>
      </c>
      <c r="W5">
        <v>-0.83738240463144842</v>
      </c>
      <c r="X5">
        <v>-1.8373824046314484</v>
      </c>
      <c r="Y5">
        <v>50.648609531686134</v>
      </c>
      <c r="Z5">
        <v>61.12401530032048</v>
      </c>
      <c r="AA5">
        <v>2.2034168564920278</v>
      </c>
      <c r="AB5">
        <v>38.5377855887522</v>
      </c>
      <c r="AC5">
        <v>48.675147317274892</v>
      </c>
      <c r="AD5">
        <v>58.546587019816585</v>
      </c>
      <c r="AE5">
        <v>104.88011116222863</v>
      </c>
      <c r="AF5">
        <v>104.40440748000213</v>
      </c>
    </row>
    <row r="6" spans="1:40" x14ac:dyDescent="0.2">
      <c r="A6">
        <v>2022</v>
      </c>
      <c r="C6" t="s">
        <v>2</v>
      </c>
      <c r="D6" t="s">
        <v>11</v>
      </c>
      <c r="E6">
        <v>1</v>
      </c>
      <c r="F6" s="1">
        <v>44763</v>
      </c>
      <c r="G6">
        <v>40.299999999999997</v>
      </c>
      <c r="H6">
        <f t="shared" si="0"/>
        <v>1612</v>
      </c>
      <c r="I6">
        <f>G6/435.6*4047*4</f>
        <v>1497.6501377410466</v>
      </c>
      <c r="J6">
        <v>22</v>
      </c>
      <c r="K6">
        <f t="shared" si="1"/>
        <v>55.88</v>
      </c>
      <c r="L6" t="s">
        <v>18</v>
      </c>
      <c r="M6">
        <v>10.434782608695652</v>
      </c>
      <c r="N6">
        <v>35.54865424430642</v>
      </c>
      <c r="O6">
        <v>54.741200828157353</v>
      </c>
      <c r="P6">
        <v>41.501035196687376</v>
      </c>
      <c r="Q6">
        <v>10.20703933747412</v>
      </c>
      <c r="R6">
        <v>0.42443064182194612</v>
      </c>
      <c r="S6">
        <v>0.17598343685300211</v>
      </c>
      <c r="T6">
        <v>1.4492753623188406</v>
      </c>
      <c r="U6">
        <v>0.28985507246376818</v>
      </c>
      <c r="V6">
        <v>4.0476190476190474</v>
      </c>
      <c r="W6">
        <v>-0.78674948240165643</v>
      </c>
      <c r="X6">
        <v>-1.7867494824016563</v>
      </c>
      <c r="Y6">
        <v>50.909316770186344</v>
      </c>
      <c r="Z6">
        <v>61.207598343685305</v>
      </c>
      <c r="AA6">
        <v>2.1921331316187591</v>
      </c>
      <c r="AB6">
        <v>39.442650103519661</v>
      </c>
      <c r="AC6">
        <v>50.256687370600417</v>
      </c>
      <c r="AD6">
        <v>59.417813397374061</v>
      </c>
      <c r="AE6">
        <v>105.89573768839402</v>
      </c>
      <c r="AF6">
        <v>104.01178622946205</v>
      </c>
    </row>
    <row r="7" spans="1:40" x14ac:dyDescent="0.2">
      <c r="A7">
        <v>2022</v>
      </c>
      <c r="B7">
        <v>1</v>
      </c>
      <c r="C7" t="s">
        <v>5</v>
      </c>
      <c r="D7" t="s">
        <v>8</v>
      </c>
      <c r="E7">
        <v>1</v>
      </c>
      <c r="F7" s="1">
        <v>44772</v>
      </c>
      <c r="G7">
        <v>90</v>
      </c>
      <c r="H7">
        <f t="shared" si="0"/>
        <v>3600</v>
      </c>
      <c r="I7">
        <f>G7/435.6*4047*4</f>
        <v>3344.6280991735534</v>
      </c>
      <c r="J7">
        <v>24</v>
      </c>
      <c r="K7">
        <f t="shared" si="1"/>
        <v>60.96</v>
      </c>
      <c r="L7" t="s">
        <v>15</v>
      </c>
      <c r="M7">
        <v>15.934351303625222</v>
      </c>
      <c r="N7">
        <v>37.727225511582013</v>
      </c>
      <c r="O7">
        <v>57.182923028980994</v>
      </c>
      <c r="P7">
        <v>43.907759426612657</v>
      </c>
      <c r="Q7">
        <v>15.373428897891348</v>
      </c>
      <c r="R7">
        <v>0.58169730964994293</v>
      </c>
      <c r="S7">
        <v>0.22852394307676327</v>
      </c>
      <c r="T7">
        <v>1.9840033239846264</v>
      </c>
      <c r="U7">
        <v>0.46743533811156129</v>
      </c>
      <c r="V7">
        <v>4.9652020359405844</v>
      </c>
      <c r="W7">
        <v>-0.92448322426508778</v>
      </c>
      <c r="X7">
        <v>-1.9244832242650878</v>
      </c>
      <c r="Y7">
        <v>53.180118416952325</v>
      </c>
      <c r="Z7">
        <v>59.51049132647762</v>
      </c>
      <c r="AA7">
        <v>2.0985286103542231</v>
      </c>
      <c r="AB7">
        <v>31.810013503687543</v>
      </c>
      <c r="AC7">
        <v>51.854752259270803</v>
      </c>
      <c r="AD7">
        <v>58.412932887106663</v>
      </c>
      <c r="AE7">
        <v>99.65952103926378</v>
      </c>
      <c r="AF7">
        <v>96.809665631666761</v>
      </c>
      <c r="AH7">
        <f>AVERAGE(J7:J10)</f>
        <v>28</v>
      </c>
      <c r="AI7">
        <f>AVERAGE(I7:I10)</f>
        <v>2986.0096418732783</v>
      </c>
      <c r="AJ7">
        <f>AVERAGE(M7:M10)</f>
        <v>16.038466777881425</v>
      </c>
      <c r="AK7">
        <f>AVERAGE(N7:N10)</f>
        <v>35.940367375135061</v>
      </c>
      <c r="AL7">
        <f>AVERAGE(O7:O10)</f>
        <v>55.620492224222936</v>
      </c>
      <c r="AM7">
        <f>AVERAGE(AE7:AE10)</f>
        <v>106.17244695134167</v>
      </c>
      <c r="AN7">
        <f>AVERAGE(AF7:AF10)</f>
        <v>102.17656565958063</v>
      </c>
    </row>
    <row r="8" spans="1:40" x14ac:dyDescent="0.2">
      <c r="A8">
        <v>2022</v>
      </c>
      <c r="B8">
        <v>2</v>
      </c>
      <c r="C8" t="s">
        <v>5</v>
      </c>
      <c r="D8" t="s">
        <v>8</v>
      </c>
      <c r="E8">
        <v>1</v>
      </c>
      <c r="F8" s="1">
        <v>44772</v>
      </c>
      <c r="G8">
        <v>49.9</v>
      </c>
      <c r="H8">
        <f t="shared" si="0"/>
        <v>1996</v>
      </c>
      <c r="I8">
        <f t="shared" ref="I8:I54" si="2">G8/435.6*4047*4</f>
        <v>1854.410468319559</v>
      </c>
      <c r="J8">
        <v>28</v>
      </c>
      <c r="K8">
        <f t="shared" si="1"/>
        <v>71.12</v>
      </c>
      <c r="L8" t="s">
        <v>15</v>
      </c>
      <c r="M8">
        <v>14.639408259708238</v>
      </c>
      <c r="N8">
        <v>38.822683377850829</v>
      </c>
      <c r="O8">
        <v>58.711732073145676</v>
      </c>
      <c r="P8">
        <v>47.226217382371068</v>
      </c>
      <c r="Q8">
        <v>14.39284980480789</v>
      </c>
      <c r="R8">
        <v>0.49311690980069856</v>
      </c>
      <c r="S8">
        <v>0.23628518594616807</v>
      </c>
      <c r="T8">
        <v>2.4964043558660367</v>
      </c>
      <c r="U8">
        <v>0.46229710293815496</v>
      </c>
      <c r="V8">
        <v>4.2942264228477498</v>
      </c>
      <c r="W8">
        <v>-0.84240805424286003</v>
      </c>
      <c r="X8">
        <v>-1.84240805424286</v>
      </c>
      <c r="Y8">
        <v>54.601910828025481</v>
      </c>
      <c r="Z8">
        <v>58.657129648654205</v>
      </c>
      <c r="AA8">
        <v>2.0438845144356956</v>
      </c>
      <c r="AB8">
        <v>31.601088966509153</v>
      </c>
      <c r="AC8">
        <v>54.058208341894385</v>
      </c>
      <c r="AD8">
        <v>59.201111508809504</v>
      </c>
      <c r="AE8">
        <v>98.374174837590715</v>
      </c>
      <c r="AF8">
        <v>92.936743372194769</v>
      </c>
    </row>
    <row r="9" spans="1:40" x14ac:dyDescent="0.2">
      <c r="A9">
        <v>2022</v>
      </c>
      <c r="B9">
        <v>3</v>
      </c>
      <c r="C9" t="s">
        <v>5</v>
      </c>
      <c r="D9" t="s">
        <v>8</v>
      </c>
      <c r="E9">
        <v>1</v>
      </c>
      <c r="F9" s="1">
        <v>44772</v>
      </c>
      <c r="G9">
        <v>87.3</v>
      </c>
      <c r="H9">
        <f t="shared" si="0"/>
        <v>3492</v>
      </c>
      <c r="I9">
        <f t="shared" si="2"/>
        <v>3244.2892561983467</v>
      </c>
      <c r="J9">
        <v>30</v>
      </c>
      <c r="K9">
        <f t="shared" si="1"/>
        <v>76.2</v>
      </c>
      <c r="L9" t="s">
        <v>16</v>
      </c>
      <c r="M9">
        <v>15.707941753588765</v>
      </c>
      <c r="N9">
        <v>32.985644944748529</v>
      </c>
      <c r="O9">
        <v>53.227305587111431</v>
      </c>
      <c r="P9">
        <v>54.797067024682434</v>
      </c>
      <c r="Q9">
        <v>22.472374264174327</v>
      </c>
      <c r="R9">
        <v>0.65062480636166475</v>
      </c>
      <c r="S9">
        <v>0.27883920272642776</v>
      </c>
      <c r="T9">
        <v>2.4992254466590933</v>
      </c>
      <c r="U9">
        <v>0.59898791696788178</v>
      </c>
      <c r="V9">
        <v>5.0810699163482393</v>
      </c>
      <c r="W9">
        <v>-1.3219043684808429</v>
      </c>
      <c r="X9">
        <v>-2.3219043684808431</v>
      </c>
      <c r="Y9">
        <v>49.501394196013635</v>
      </c>
      <c r="Z9">
        <v>63.204182588040901</v>
      </c>
      <c r="AA9">
        <v>2.2544819557625146</v>
      </c>
      <c r="AB9">
        <v>36.112568418878439</v>
      </c>
      <c r="AC9">
        <v>59.085252504389132</v>
      </c>
      <c r="AD9">
        <v>63.236693845821335</v>
      </c>
      <c r="AE9">
        <v>115.90730505486394</v>
      </c>
      <c r="AF9">
        <v>110.4594489716725</v>
      </c>
    </row>
    <row r="10" spans="1:40" x14ac:dyDescent="0.2">
      <c r="A10">
        <v>2022</v>
      </c>
      <c r="B10">
        <v>4</v>
      </c>
      <c r="C10" t="s">
        <v>5</v>
      </c>
      <c r="D10" t="s">
        <v>8</v>
      </c>
      <c r="E10">
        <v>1</v>
      </c>
      <c r="F10" s="1">
        <v>44772</v>
      </c>
      <c r="G10">
        <v>94.2</v>
      </c>
      <c r="H10">
        <f t="shared" si="0"/>
        <v>3768</v>
      </c>
      <c r="I10">
        <f t="shared" si="2"/>
        <v>3500.7107438016528</v>
      </c>
      <c r="J10">
        <v>30</v>
      </c>
      <c r="K10">
        <f t="shared" si="1"/>
        <v>76.2</v>
      </c>
      <c r="L10" t="s">
        <v>15</v>
      </c>
      <c r="M10">
        <v>17.872165794603472</v>
      </c>
      <c r="N10">
        <v>34.22591566635888</v>
      </c>
      <c r="O10">
        <v>53.360008207653628</v>
      </c>
      <c r="P10">
        <v>45.37806504565507</v>
      </c>
      <c r="Q10">
        <v>16.312711603570328</v>
      </c>
      <c r="R10">
        <v>0.57453575459115624</v>
      </c>
      <c r="S10">
        <v>0.2564891761567662</v>
      </c>
      <c r="T10">
        <v>2.2058069149481891</v>
      </c>
      <c r="U10">
        <v>0.6360931568687801</v>
      </c>
      <c r="V10">
        <v>4.7091412742382275</v>
      </c>
      <c r="W10">
        <v>-0.71816969323894531</v>
      </c>
      <c r="X10">
        <v>-1.7181696932389454</v>
      </c>
      <c r="Y10">
        <v>49.624807633117875</v>
      </c>
      <c r="Z10">
        <v>62.238011695906437</v>
      </c>
      <c r="AA10">
        <v>2.2488752163045573</v>
      </c>
      <c r="AB10">
        <v>33.221196265517605</v>
      </c>
      <c r="AC10">
        <v>52.831035190314964</v>
      </c>
      <c r="AD10">
        <v>60.572950809796879</v>
      </c>
      <c r="AE10">
        <v>110.74878687364819</v>
      </c>
      <c r="AF10">
        <v>108.5004046627885</v>
      </c>
    </row>
    <row r="11" spans="1:40" x14ac:dyDescent="0.2">
      <c r="A11">
        <v>2022</v>
      </c>
      <c r="B11">
        <v>1</v>
      </c>
      <c r="C11" t="s">
        <v>6</v>
      </c>
      <c r="D11" t="s">
        <v>8</v>
      </c>
      <c r="E11">
        <v>1</v>
      </c>
      <c r="F11" s="1">
        <v>44772</v>
      </c>
      <c r="G11">
        <v>62.9</v>
      </c>
      <c r="H11">
        <f t="shared" si="0"/>
        <v>2516</v>
      </c>
      <c r="I11">
        <f t="shared" si="2"/>
        <v>2337.5234159779611</v>
      </c>
      <c r="J11">
        <v>26</v>
      </c>
      <c r="K11">
        <f t="shared" si="1"/>
        <v>66.040000000000006</v>
      </c>
      <c r="L11" t="s">
        <v>16</v>
      </c>
      <c r="M11">
        <v>18.388195232690126</v>
      </c>
      <c r="N11">
        <v>34.434010937983693</v>
      </c>
      <c r="O11">
        <v>52.275306985863168</v>
      </c>
      <c r="P11">
        <v>46.785677432669495</v>
      </c>
      <c r="Q11">
        <v>16.035496852749976</v>
      </c>
      <c r="R11">
        <v>0.55721803735424624</v>
      </c>
      <c r="S11">
        <v>0.25797131358992881</v>
      </c>
      <c r="T11">
        <v>2.2185532968733876</v>
      </c>
      <c r="U11">
        <v>0.57785574244144056</v>
      </c>
      <c r="V11">
        <v>3.8489319987617376</v>
      </c>
      <c r="W11">
        <v>-0.62945000515942628</v>
      </c>
      <c r="X11">
        <v>-1.6294500051594263</v>
      </c>
      <c r="Y11">
        <v>48.616035496852746</v>
      </c>
      <c r="Z11">
        <v>62.075905479310705</v>
      </c>
      <c r="AA11">
        <v>2.2955388866956179</v>
      </c>
      <c r="AB11">
        <v>33.625219275616558</v>
      </c>
      <c r="AC11">
        <v>53.765689815292546</v>
      </c>
      <c r="AD11">
        <v>61.532916952014546</v>
      </c>
      <c r="AE11">
        <v>114.83837697167591</v>
      </c>
      <c r="AF11">
        <v>110.46329841441806</v>
      </c>
      <c r="AH11">
        <f>AVERAGE(J11:J14)</f>
        <v>27.75</v>
      </c>
      <c r="AI11">
        <f>AVERAGE(I11:I14)</f>
        <v>2697.9999999999995</v>
      </c>
      <c r="AJ11">
        <f>AVERAGE(M11:M14)</f>
        <v>16.014400384918648</v>
      </c>
      <c r="AK11">
        <f>AVERAGE(N11:N14)</f>
        <v>38.052339324362237</v>
      </c>
      <c r="AL11">
        <f>AVERAGE(O11:O14)</f>
        <v>57.487937351687748</v>
      </c>
      <c r="AM11">
        <f>AVERAGE(AE11:AE14)</f>
        <v>101.17255704823417</v>
      </c>
      <c r="AN11">
        <f>AVERAGE(AF11:AF14)</f>
        <v>96.432536846505101</v>
      </c>
    </row>
    <row r="12" spans="1:40" x14ac:dyDescent="0.2">
      <c r="A12">
        <v>2022</v>
      </c>
      <c r="B12">
        <v>2</v>
      </c>
      <c r="C12" t="s">
        <v>6</v>
      </c>
      <c r="D12" t="s">
        <v>8</v>
      </c>
      <c r="E12">
        <v>1</v>
      </c>
      <c r="F12" s="1">
        <v>44772</v>
      </c>
      <c r="G12">
        <v>66.099999999999994</v>
      </c>
      <c r="H12">
        <f t="shared" si="0"/>
        <v>2644</v>
      </c>
      <c r="I12">
        <f t="shared" si="2"/>
        <v>2456.4435261707986</v>
      </c>
      <c r="J12">
        <v>26</v>
      </c>
      <c r="K12">
        <f t="shared" si="1"/>
        <v>66.040000000000006</v>
      </c>
      <c r="L12" t="s">
        <v>16</v>
      </c>
      <c r="M12">
        <v>14.158189744654347</v>
      </c>
      <c r="N12">
        <v>40.471247664521485</v>
      </c>
      <c r="O12">
        <v>62.341706456300606</v>
      </c>
      <c r="P12">
        <v>45.474361635872953</v>
      </c>
      <c r="Q12">
        <v>12.621963877932323</v>
      </c>
      <c r="R12">
        <v>0.52937512974880629</v>
      </c>
      <c r="S12">
        <v>0.23873780361220678</v>
      </c>
      <c r="T12">
        <v>2.7402947892879386</v>
      </c>
      <c r="U12">
        <v>0.37367656217562795</v>
      </c>
      <c r="V12">
        <v>5.4494498650612417</v>
      </c>
      <c r="W12">
        <v>-0.8719119784097985</v>
      </c>
      <c r="X12">
        <v>-1.8719119784097984</v>
      </c>
      <c r="Y12">
        <v>57.97778700435957</v>
      </c>
      <c r="Z12">
        <v>57.372898069337765</v>
      </c>
      <c r="AA12">
        <v>1.9248751248751248</v>
      </c>
      <c r="AB12">
        <v>28.735935229395878</v>
      </c>
      <c r="AC12">
        <v>52.894976126219646</v>
      </c>
      <c r="AD12">
        <v>57.060730304244331</v>
      </c>
      <c r="AE12">
        <v>89.296569406380584</v>
      </c>
      <c r="AF12">
        <v>85.609042120670026</v>
      </c>
    </row>
    <row r="13" spans="1:40" x14ac:dyDescent="0.2">
      <c r="A13">
        <v>2022</v>
      </c>
      <c r="B13">
        <v>3</v>
      </c>
      <c r="C13" t="s">
        <v>6</v>
      </c>
      <c r="D13" t="s">
        <v>8</v>
      </c>
      <c r="E13">
        <v>1</v>
      </c>
      <c r="F13" s="1">
        <v>44772</v>
      </c>
      <c r="G13">
        <v>99.1</v>
      </c>
      <c r="H13">
        <f t="shared" si="0"/>
        <v>3964</v>
      </c>
      <c r="I13">
        <f t="shared" si="2"/>
        <v>3682.8071625344351</v>
      </c>
      <c r="J13">
        <v>28</v>
      </c>
      <c r="K13">
        <f t="shared" si="1"/>
        <v>71.12</v>
      </c>
      <c r="L13" t="s">
        <v>16</v>
      </c>
      <c r="M13">
        <v>15.693355344614115</v>
      </c>
      <c r="N13">
        <v>37.474205530334295</v>
      </c>
      <c r="O13">
        <v>57.996285596368139</v>
      </c>
      <c r="P13">
        <v>45.645893520429219</v>
      </c>
      <c r="Q13">
        <v>13.681386710689228</v>
      </c>
      <c r="R13">
        <v>0.57779612051176232</v>
      </c>
      <c r="S13">
        <v>0.2269913330581923</v>
      </c>
      <c r="T13">
        <v>2.3730912092447376</v>
      </c>
      <c r="U13">
        <v>0.51588939331407346</v>
      </c>
      <c r="V13">
        <v>5.489063144861742</v>
      </c>
      <c r="W13">
        <v>-0.91828312009905078</v>
      </c>
      <c r="X13">
        <v>-1.9182831200990509</v>
      </c>
      <c r="Y13">
        <v>53.936545604622374</v>
      </c>
      <c r="Z13">
        <v>59.707593891869593</v>
      </c>
      <c r="AA13">
        <v>2.0690980252624089</v>
      </c>
      <c r="AB13">
        <v>31.288382170862562</v>
      </c>
      <c r="AC13">
        <v>53.008873297565003</v>
      </c>
      <c r="AD13">
        <v>58.720335888281056</v>
      </c>
      <c r="AE13">
        <v>98.778968316412758</v>
      </c>
      <c r="AF13">
        <v>95.768112104524988</v>
      </c>
    </row>
    <row r="14" spans="1:40" x14ac:dyDescent="0.2">
      <c r="A14">
        <v>2022</v>
      </c>
      <c r="B14">
        <v>4</v>
      </c>
      <c r="C14" t="s">
        <v>6</v>
      </c>
      <c r="D14" t="s">
        <v>8</v>
      </c>
      <c r="E14">
        <v>1</v>
      </c>
      <c r="F14" s="1">
        <v>44772</v>
      </c>
      <c r="G14">
        <v>62.3</v>
      </c>
      <c r="H14">
        <f t="shared" si="0"/>
        <v>2492</v>
      </c>
      <c r="I14">
        <f t="shared" si="2"/>
        <v>2315.2258953168043</v>
      </c>
      <c r="J14">
        <v>31</v>
      </c>
      <c r="K14">
        <f t="shared" si="1"/>
        <v>78.739999999999995</v>
      </c>
      <c r="L14" t="s">
        <v>15</v>
      </c>
      <c r="M14">
        <v>15.817861217716006</v>
      </c>
      <c r="N14">
        <v>39.82989316460948</v>
      </c>
      <c r="O14">
        <v>57.338450368219064</v>
      </c>
      <c r="P14">
        <v>47.98257442174048</v>
      </c>
      <c r="Q14">
        <v>15.94232963385541</v>
      </c>
      <c r="R14">
        <v>0.57048024063893799</v>
      </c>
      <c r="S14">
        <v>0.24893683227880922</v>
      </c>
      <c r="T14">
        <v>2.748677523078519</v>
      </c>
      <c r="U14">
        <v>0.47712892853438449</v>
      </c>
      <c r="V14">
        <v>4.39788403692563</v>
      </c>
      <c r="W14">
        <v>-0.91276838502230062</v>
      </c>
      <c r="X14">
        <v>-1.9127683850223005</v>
      </c>
      <c r="Y14">
        <v>53.324758842443735</v>
      </c>
      <c r="Z14">
        <v>57.872513224769222</v>
      </c>
      <c r="AA14">
        <v>2.0928364688856731</v>
      </c>
      <c r="AB14">
        <v>31.770148324862561</v>
      </c>
      <c r="AC14">
        <v>54.560429416035682</v>
      </c>
      <c r="AD14">
        <v>59.815885026969823</v>
      </c>
      <c r="AE14">
        <v>101.77631349846742</v>
      </c>
      <c r="AF14">
        <v>93.889694746407315</v>
      </c>
    </row>
    <row r="15" spans="1:40" x14ac:dyDescent="0.2">
      <c r="A15">
        <v>2022</v>
      </c>
      <c r="B15">
        <v>1</v>
      </c>
      <c r="C15" t="s">
        <v>2</v>
      </c>
      <c r="D15" t="s">
        <v>8</v>
      </c>
      <c r="E15">
        <v>1</v>
      </c>
      <c r="F15" s="1">
        <v>44763</v>
      </c>
      <c r="G15">
        <v>68</v>
      </c>
      <c r="H15">
        <f t="shared" si="0"/>
        <v>2720</v>
      </c>
      <c r="I15">
        <f t="shared" si="2"/>
        <v>2527.0523415977959</v>
      </c>
      <c r="J15">
        <v>30</v>
      </c>
      <c r="K15">
        <f t="shared" si="1"/>
        <v>76.2</v>
      </c>
      <c r="L15" t="s">
        <v>15</v>
      </c>
      <c r="M15">
        <v>20.473894758436764</v>
      </c>
      <c r="N15">
        <v>32.321263719355834</v>
      </c>
      <c r="O15">
        <v>43.819878961944816</v>
      </c>
      <c r="P15">
        <v>49.625602625910354</v>
      </c>
      <c r="Q15">
        <v>17.889014257872603</v>
      </c>
      <c r="R15">
        <v>0.45132834136834543</v>
      </c>
      <c r="S15">
        <v>0.2769514822033029</v>
      </c>
      <c r="T15">
        <v>1.7540260539542516</v>
      </c>
      <c r="U15">
        <v>0.72827982357164833</v>
      </c>
      <c r="V15">
        <v>2.1027797722843369</v>
      </c>
      <c r="W15">
        <v>-0.53338803979895377</v>
      </c>
      <c r="X15">
        <v>-1.5333880397989539</v>
      </c>
      <c r="Y15">
        <v>40.752487434608682</v>
      </c>
      <c r="Z15">
        <v>63.721735562621809</v>
      </c>
      <c r="AA15">
        <v>2.7384831460674155</v>
      </c>
      <c r="AB15">
        <v>39.307005846753505</v>
      </c>
      <c r="AC15">
        <v>55.651400143604477</v>
      </c>
      <c r="AD15">
        <v>65.66586462350341</v>
      </c>
      <c r="AE15">
        <v>146.19907605155171</v>
      </c>
      <c r="AF15">
        <v>135.27201463287167</v>
      </c>
      <c r="AH15">
        <f>AVERAGE(J15:J18)</f>
        <v>28.875</v>
      </c>
      <c r="AI15">
        <f>AVERAGE(I15:I18)</f>
        <v>3246.14738292011</v>
      </c>
      <c r="AJ15">
        <f>AVERAGE(M15:M18)</f>
        <v>17.349981320642037</v>
      </c>
      <c r="AK15">
        <f>AVERAGE(N15:N18)</f>
        <v>33.26192941023502</v>
      </c>
      <c r="AL15">
        <f>AVERAGE(O15:O18)</f>
        <v>50.57996784783132</v>
      </c>
      <c r="AM15">
        <f>AVERAGE(AE15:AE18)</f>
        <v>121.16152725560131</v>
      </c>
      <c r="AN15">
        <f>AVERAGE(AF15:AF18)</f>
        <v>116.75302735243277</v>
      </c>
    </row>
    <row r="16" spans="1:40" x14ac:dyDescent="0.2">
      <c r="A16">
        <v>2022</v>
      </c>
      <c r="B16">
        <v>2</v>
      </c>
      <c r="C16" t="s">
        <v>2</v>
      </c>
      <c r="D16" t="s">
        <v>8</v>
      </c>
      <c r="E16">
        <v>1</v>
      </c>
      <c r="F16" s="1">
        <v>44763</v>
      </c>
      <c r="G16">
        <v>76.2</v>
      </c>
      <c r="H16">
        <f t="shared" si="0"/>
        <v>3048</v>
      </c>
      <c r="I16">
        <f t="shared" si="2"/>
        <v>2831.7851239669421</v>
      </c>
      <c r="J16">
        <v>23.5</v>
      </c>
      <c r="K16">
        <f t="shared" si="1"/>
        <v>59.69</v>
      </c>
      <c r="L16" t="s">
        <v>15</v>
      </c>
      <c r="M16">
        <v>16.192830655129793</v>
      </c>
      <c r="N16">
        <v>35.053564070869385</v>
      </c>
      <c r="O16">
        <v>53.67737948084055</v>
      </c>
      <c r="P16">
        <v>45.807581376184594</v>
      </c>
      <c r="Q16">
        <v>15.162752369180058</v>
      </c>
      <c r="R16">
        <v>0.45323444581788219</v>
      </c>
      <c r="S16">
        <v>0.25751957148743304</v>
      </c>
      <c r="T16">
        <v>2.204367531932427</v>
      </c>
      <c r="U16">
        <v>0.50473836011536877</v>
      </c>
      <c r="V16">
        <v>3.0799340749896995</v>
      </c>
      <c r="W16">
        <v>-0.55624227441285534</v>
      </c>
      <c r="X16">
        <v>-1.5562422744128552</v>
      </c>
      <c r="Y16">
        <v>49.919962917181714</v>
      </c>
      <c r="Z16">
        <v>61.593273588792755</v>
      </c>
      <c r="AA16">
        <v>2.2355785837651121</v>
      </c>
      <c r="AB16">
        <v>34.44344870210135</v>
      </c>
      <c r="AC16">
        <v>53.116234033786569</v>
      </c>
      <c r="AD16">
        <v>60.961447966785883</v>
      </c>
      <c r="AE16">
        <v>110.80008740638843</v>
      </c>
      <c r="AF16">
        <v>106.74155297603906</v>
      </c>
    </row>
    <row r="17" spans="1:40" x14ac:dyDescent="0.2">
      <c r="A17">
        <v>2022</v>
      </c>
      <c r="B17">
        <v>3</v>
      </c>
      <c r="C17" t="s">
        <v>2</v>
      </c>
      <c r="D17" t="s">
        <v>8</v>
      </c>
      <c r="E17">
        <v>1</v>
      </c>
      <c r="F17" s="1">
        <v>44763</v>
      </c>
      <c r="G17">
        <v>74.099999999999994</v>
      </c>
      <c r="H17">
        <f t="shared" si="0"/>
        <v>2964</v>
      </c>
      <c r="I17">
        <f t="shared" si="2"/>
        <v>2753.7438016528922</v>
      </c>
      <c r="J17">
        <v>33</v>
      </c>
      <c r="K17">
        <f t="shared" si="1"/>
        <v>83.820000000000007</v>
      </c>
      <c r="L17" t="s">
        <v>15</v>
      </c>
      <c r="M17">
        <v>16.570959803117312</v>
      </c>
      <c r="N17">
        <v>32.988105004101726</v>
      </c>
      <c r="O17">
        <v>54.029942575881876</v>
      </c>
      <c r="P17">
        <v>47.385151763740772</v>
      </c>
      <c r="Q17">
        <v>13.607465135356851</v>
      </c>
      <c r="R17">
        <v>0.33839212469237084</v>
      </c>
      <c r="S17">
        <v>0.27686628383921252</v>
      </c>
      <c r="T17">
        <v>2.1534044298605415</v>
      </c>
      <c r="U17">
        <v>0.60500410172272356</v>
      </c>
      <c r="V17">
        <v>3.1685808039376537</v>
      </c>
      <c r="W17">
        <v>-0.58449548810500407</v>
      </c>
      <c r="X17">
        <v>-1.584495488105004</v>
      </c>
      <c r="Y17">
        <v>50.247846595570145</v>
      </c>
      <c r="Z17">
        <v>63.202266201804761</v>
      </c>
      <c r="AA17">
        <v>2.2209907003226417</v>
      </c>
      <c r="AB17">
        <v>33.765689089417549</v>
      </c>
      <c r="AC17">
        <v>54.163740771123869</v>
      </c>
      <c r="AD17">
        <v>61.265062306648687</v>
      </c>
      <c r="AE17">
        <v>110.62531190061296</v>
      </c>
      <c r="AF17">
        <v>108.8152290492437</v>
      </c>
    </row>
    <row r="18" spans="1:40" x14ac:dyDescent="0.2">
      <c r="A18">
        <v>2022</v>
      </c>
      <c r="B18">
        <v>4</v>
      </c>
      <c r="C18" t="s">
        <v>2</v>
      </c>
      <c r="D18" t="s">
        <v>8</v>
      </c>
      <c r="E18">
        <v>1</v>
      </c>
      <c r="F18" s="1">
        <v>44763</v>
      </c>
      <c r="G18">
        <v>131.1</v>
      </c>
      <c r="H18">
        <f t="shared" si="0"/>
        <v>5244</v>
      </c>
      <c r="I18">
        <f t="shared" si="2"/>
        <v>4872.0082644628092</v>
      </c>
      <c r="J18">
        <v>29</v>
      </c>
      <c r="K18">
        <f t="shared" si="1"/>
        <v>73.66</v>
      </c>
      <c r="L18" t="s">
        <v>15</v>
      </c>
      <c r="M18">
        <v>16.162240065884291</v>
      </c>
      <c r="N18">
        <v>32.684784846613134</v>
      </c>
      <c r="O18">
        <v>50.792670372658023</v>
      </c>
      <c r="P18">
        <v>41.40415894585135</v>
      </c>
      <c r="Q18">
        <v>12.785670166769611</v>
      </c>
      <c r="R18">
        <v>0.47354333950998562</v>
      </c>
      <c r="S18">
        <v>0.26765493102738319</v>
      </c>
      <c r="T18">
        <v>2.0897673460984145</v>
      </c>
      <c r="U18">
        <v>0.52501544163063618</v>
      </c>
      <c r="V18">
        <v>3.8912909203211861</v>
      </c>
      <c r="W18">
        <v>-0.44266007823759523</v>
      </c>
      <c r="X18">
        <v>-1.4426600782375951</v>
      </c>
      <c r="Y18">
        <v>47.237183446571962</v>
      </c>
      <c r="Z18">
        <v>63.438552604488372</v>
      </c>
      <c r="AA18">
        <v>2.362545601945683</v>
      </c>
      <c r="AB18">
        <v>37.043236565781342</v>
      </c>
      <c r="AC18">
        <v>50.192361540045297</v>
      </c>
      <c r="AD18">
        <v>60.924372967869317</v>
      </c>
      <c r="AE18">
        <v>117.02163366385213</v>
      </c>
      <c r="AF18">
        <v>116.18331275157662</v>
      </c>
    </row>
    <row r="19" spans="1:40" x14ac:dyDescent="0.2">
      <c r="A19">
        <v>2022</v>
      </c>
      <c r="B19">
        <v>1</v>
      </c>
      <c r="C19" t="s">
        <v>4</v>
      </c>
      <c r="D19" t="s">
        <v>8</v>
      </c>
      <c r="E19">
        <v>1</v>
      </c>
      <c r="F19" s="1">
        <v>44763</v>
      </c>
      <c r="G19">
        <v>56.1</v>
      </c>
      <c r="H19">
        <f t="shared" si="0"/>
        <v>2244</v>
      </c>
      <c r="I19">
        <f t="shared" si="2"/>
        <v>2084.818181818182</v>
      </c>
      <c r="J19">
        <v>28.5</v>
      </c>
      <c r="K19">
        <f t="shared" si="1"/>
        <v>72.39</v>
      </c>
      <c r="L19" t="s">
        <v>15</v>
      </c>
      <c r="M19">
        <v>15.995850622406637</v>
      </c>
      <c r="N19">
        <v>34.917012448132773</v>
      </c>
      <c r="O19">
        <v>52.385892116182561</v>
      </c>
      <c r="P19">
        <v>47.448132780082986</v>
      </c>
      <c r="Q19">
        <v>16.369294605809127</v>
      </c>
      <c r="R19">
        <v>0.56016597510373445</v>
      </c>
      <c r="S19">
        <v>0.25933609958506221</v>
      </c>
      <c r="T19">
        <v>2.313278008298755</v>
      </c>
      <c r="U19">
        <v>0.51867219917012441</v>
      </c>
      <c r="V19">
        <v>3.6514522821576758</v>
      </c>
      <c r="W19">
        <v>-0.48755186721991695</v>
      </c>
      <c r="X19">
        <v>-1.4875518672199171</v>
      </c>
      <c r="Y19">
        <v>48.718879668049787</v>
      </c>
      <c r="Z19">
        <v>61.699647302904573</v>
      </c>
      <c r="AA19">
        <v>2.2906930693069314</v>
      </c>
      <c r="AB19">
        <v>35.772821576763491</v>
      </c>
      <c r="AC19">
        <v>54.205560165975101</v>
      </c>
      <c r="AD19">
        <v>62.135514867168254</v>
      </c>
      <c r="AE19">
        <v>115.71820590572368</v>
      </c>
      <c r="AF19">
        <v>109.56198019801984</v>
      </c>
      <c r="AH19">
        <f>AVERAGE(J19:J22)</f>
        <v>26.75</v>
      </c>
      <c r="AI19">
        <f>AVERAGE(I19:I22)</f>
        <v>2387.6928374655649</v>
      </c>
      <c r="AJ19">
        <f>AVERAGE(M19:M22)</f>
        <v>16.734300588212619</v>
      </c>
      <c r="AK19">
        <f>AVERAGE(N19:N22)</f>
        <v>35.180178429914548</v>
      </c>
      <c r="AL19">
        <f>AVERAGE(O19:O22)</f>
        <v>51.003253227061634</v>
      </c>
      <c r="AM19">
        <f>AVERAGE(AE19:AE22)</f>
        <v>120.38817089728565</v>
      </c>
      <c r="AN19">
        <f>AVERAGE(AF19:AF22)</f>
        <v>112.21131967141255</v>
      </c>
    </row>
    <row r="20" spans="1:40" x14ac:dyDescent="0.2">
      <c r="A20">
        <v>2022</v>
      </c>
      <c r="B20">
        <v>2</v>
      </c>
      <c r="C20" t="s">
        <v>4</v>
      </c>
      <c r="D20" t="s">
        <v>8</v>
      </c>
      <c r="E20">
        <v>1</v>
      </c>
      <c r="F20" s="1">
        <v>44763</v>
      </c>
      <c r="G20">
        <v>63.9</v>
      </c>
      <c r="H20">
        <f t="shared" si="0"/>
        <v>2556</v>
      </c>
      <c r="I20">
        <f t="shared" si="2"/>
        <v>2374.6859504132231</v>
      </c>
      <c r="J20">
        <v>21</v>
      </c>
      <c r="K20">
        <f t="shared" si="1"/>
        <v>53.34</v>
      </c>
      <c r="L20" t="s">
        <v>15</v>
      </c>
      <c r="M20">
        <v>16.452548694571075</v>
      </c>
      <c r="N20">
        <v>34.915043514297558</v>
      </c>
      <c r="O20">
        <v>51.377952755905518</v>
      </c>
      <c r="P20">
        <v>48.072938251139661</v>
      </c>
      <c r="Q20">
        <v>15.851636966431828</v>
      </c>
      <c r="R20">
        <v>0.60091172813924576</v>
      </c>
      <c r="S20">
        <v>0.23829258184832164</v>
      </c>
      <c r="T20">
        <v>2.0617488603398262</v>
      </c>
      <c r="U20">
        <v>0.56983008702859517</v>
      </c>
      <c r="V20">
        <v>3.7297969332780774</v>
      </c>
      <c r="W20">
        <v>-0.51802735184417736</v>
      </c>
      <c r="X20">
        <v>-1.5180273518441774</v>
      </c>
      <c r="Y20">
        <v>47.781496062992133</v>
      </c>
      <c r="Z20">
        <v>61.701181102362206</v>
      </c>
      <c r="AA20">
        <v>2.3356321839080456</v>
      </c>
      <c r="AB20">
        <v>36.283982594280964</v>
      </c>
      <c r="AC20">
        <v>54.620430998756731</v>
      </c>
      <c r="AD20">
        <v>62.657384698532539</v>
      </c>
      <c r="AE20">
        <v>118.97935305804889</v>
      </c>
      <c r="AF20">
        <v>111.71415842466361</v>
      </c>
    </row>
    <row r="21" spans="1:40" x14ac:dyDescent="0.2">
      <c r="A21">
        <v>2022</v>
      </c>
      <c r="B21">
        <v>3</v>
      </c>
      <c r="C21" t="s">
        <v>4</v>
      </c>
      <c r="D21" t="s">
        <v>8</v>
      </c>
      <c r="E21">
        <v>1</v>
      </c>
      <c r="F21" s="1">
        <v>44763</v>
      </c>
      <c r="G21">
        <v>57.3</v>
      </c>
      <c r="H21">
        <f t="shared" si="0"/>
        <v>2292</v>
      </c>
      <c r="I21">
        <f t="shared" si="2"/>
        <v>2129.413223140496</v>
      </c>
      <c r="J21">
        <v>27.5</v>
      </c>
      <c r="K21">
        <f t="shared" si="1"/>
        <v>69.849999999999994</v>
      </c>
      <c r="L21" t="s">
        <v>15</v>
      </c>
      <c r="M21">
        <v>17.298874531054608</v>
      </c>
      <c r="N21">
        <v>35.389745727386412</v>
      </c>
      <c r="O21">
        <v>49.176740308461859</v>
      </c>
      <c r="P21">
        <v>46.623593163818263</v>
      </c>
      <c r="Q21">
        <v>17.267611504793663</v>
      </c>
      <c r="R21">
        <v>0.6356815339724885</v>
      </c>
      <c r="S21">
        <v>0.25010421008753647</v>
      </c>
      <c r="T21">
        <v>2.261358899541476</v>
      </c>
      <c r="U21">
        <v>0.4793664026677783</v>
      </c>
      <c r="V21">
        <v>3.3138807836598589</v>
      </c>
      <c r="W21">
        <v>-0.35431429762401007</v>
      </c>
      <c r="X21">
        <v>-1.3543142976240101</v>
      </c>
      <c r="Y21">
        <v>45.734368486869535</v>
      </c>
      <c r="Z21">
        <v>61.33138807836599</v>
      </c>
      <c r="AA21">
        <v>2.4401780038143674</v>
      </c>
      <c r="AB21">
        <v>37.321071279699865</v>
      </c>
      <c r="AC21">
        <v>53.658065860775324</v>
      </c>
      <c r="AD21">
        <v>63.209057305253111</v>
      </c>
      <c r="AE21">
        <v>125.39947258383781</v>
      </c>
      <c r="AF21">
        <v>116.01511948234992</v>
      </c>
    </row>
    <row r="22" spans="1:40" x14ac:dyDescent="0.2">
      <c r="A22">
        <v>2022</v>
      </c>
      <c r="B22">
        <v>4</v>
      </c>
      <c r="C22" t="s">
        <v>4</v>
      </c>
      <c r="D22" t="s">
        <v>8</v>
      </c>
      <c r="E22">
        <v>1</v>
      </c>
      <c r="F22" s="1">
        <v>44763</v>
      </c>
      <c r="G22">
        <v>79.7</v>
      </c>
      <c r="H22">
        <f t="shared" si="0"/>
        <v>3188</v>
      </c>
      <c r="I22">
        <f t="shared" si="2"/>
        <v>2961.8539944903582</v>
      </c>
      <c r="J22">
        <v>30</v>
      </c>
      <c r="K22">
        <f t="shared" si="1"/>
        <v>76.2</v>
      </c>
      <c r="L22" t="s">
        <v>15</v>
      </c>
      <c r="M22">
        <v>17.189928504818152</v>
      </c>
      <c r="N22">
        <v>35.498912029841463</v>
      </c>
      <c r="O22">
        <v>51.072427727696613</v>
      </c>
      <c r="P22">
        <v>51.144959071598791</v>
      </c>
      <c r="Q22">
        <v>20.21552170759507</v>
      </c>
      <c r="R22">
        <v>0.73567505957931822</v>
      </c>
      <c r="S22">
        <v>0.24867889337892446</v>
      </c>
      <c r="T22">
        <v>2.6940213449383483</v>
      </c>
      <c r="U22">
        <v>0.6942285773494975</v>
      </c>
      <c r="V22">
        <v>3.8234379857009637</v>
      </c>
      <c r="W22">
        <v>-0.59061237177494552</v>
      </c>
      <c r="X22">
        <v>-1.5906123717749456</v>
      </c>
      <c r="Y22">
        <v>47.497357786757853</v>
      </c>
      <c r="Z22">
        <v>61.246347528753503</v>
      </c>
      <c r="AA22">
        <v>2.3496043822276325</v>
      </c>
      <c r="AB22">
        <v>35.903326080198951</v>
      </c>
      <c r="AC22">
        <v>56.660252823541597</v>
      </c>
      <c r="AD22">
        <v>63.581108862867069</v>
      </c>
      <c r="AE22">
        <v>121.45565204153222</v>
      </c>
      <c r="AF22">
        <v>111.55402058061686</v>
      </c>
    </row>
    <row r="23" spans="1:40" x14ac:dyDescent="0.2">
      <c r="A23">
        <v>2022</v>
      </c>
      <c r="B23">
        <v>1</v>
      </c>
      <c r="C23" t="s">
        <v>5</v>
      </c>
      <c r="D23" t="s">
        <v>7</v>
      </c>
      <c r="E23">
        <v>1</v>
      </c>
      <c r="F23" s="1">
        <v>44772</v>
      </c>
      <c r="G23">
        <v>46.5</v>
      </c>
      <c r="H23">
        <f t="shared" si="0"/>
        <v>1860</v>
      </c>
      <c r="I23">
        <f t="shared" si="2"/>
        <v>1728.0578512396694</v>
      </c>
      <c r="J23">
        <v>27</v>
      </c>
      <c r="K23">
        <f t="shared" si="1"/>
        <v>68.58</v>
      </c>
      <c r="L23" t="s">
        <v>15</v>
      </c>
      <c r="M23">
        <v>14.403249323057695</v>
      </c>
      <c r="N23">
        <v>38.273276400749843</v>
      </c>
      <c r="O23">
        <v>60.393667985836288</v>
      </c>
      <c r="P23">
        <v>42.209956259112687</v>
      </c>
      <c r="Q23">
        <v>12.903561757967092</v>
      </c>
      <c r="R23">
        <v>0.55196833992918148</v>
      </c>
      <c r="S23">
        <v>0.23953343053530518</v>
      </c>
      <c r="T23">
        <v>2.3432618204540718</v>
      </c>
      <c r="U23">
        <v>0.33326390335346801</v>
      </c>
      <c r="V23">
        <v>5.4884399083524267</v>
      </c>
      <c r="W23">
        <v>-0.78108727348469076</v>
      </c>
      <c r="X23">
        <v>-1.7810872734846908</v>
      </c>
      <c r="Y23">
        <v>56.166111226827752</v>
      </c>
      <c r="Z23">
        <v>59.085117683815881</v>
      </c>
      <c r="AA23">
        <v>1.986963269529229</v>
      </c>
      <c r="AB23">
        <v>30.211726723599241</v>
      </c>
      <c r="AC23">
        <v>50.727410956050825</v>
      </c>
      <c r="AD23">
        <v>56.742710185872625</v>
      </c>
      <c r="AE23">
        <v>91.663155246236556</v>
      </c>
      <c r="AF23">
        <v>91.007719855468267</v>
      </c>
      <c r="AH23">
        <f>AVERAGE(J23:J26)</f>
        <v>26.25</v>
      </c>
      <c r="AI23">
        <f>AVERAGE(I23:I26)</f>
        <v>2162.8595041322315</v>
      </c>
      <c r="AJ23">
        <f>AVERAGE(M23:M26)</f>
        <v>13.423893221202755</v>
      </c>
      <c r="AK23">
        <f>AVERAGE(N23:N26)</f>
        <v>39.69417790303433</v>
      </c>
      <c r="AL23">
        <f>AVERAGE(O23:O26)</f>
        <v>60.012418344744646</v>
      </c>
      <c r="AM23">
        <f>AVERAGE(AE23:AE26)</f>
        <v>92.967909908474383</v>
      </c>
      <c r="AN23">
        <f>AVERAGE(AF23:AF26)</f>
        <v>89.938043648130559</v>
      </c>
    </row>
    <row r="24" spans="1:40" x14ac:dyDescent="0.2">
      <c r="A24">
        <v>2022</v>
      </c>
      <c r="B24">
        <v>2</v>
      </c>
      <c r="C24" t="s">
        <v>5</v>
      </c>
      <c r="D24" t="s">
        <v>7</v>
      </c>
      <c r="E24">
        <v>1</v>
      </c>
      <c r="F24" s="1">
        <v>44772</v>
      </c>
      <c r="G24">
        <v>79.2</v>
      </c>
      <c r="H24">
        <f t="shared" si="0"/>
        <v>3168</v>
      </c>
      <c r="I24">
        <f t="shared" si="2"/>
        <v>2943.2727272727275</v>
      </c>
      <c r="J24">
        <v>24</v>
      </c>
      <c r="K24">
        <f t="shared" si="1"/>
        <v>60.96</v>
      </c>
      <c r="L24" t="s">
        <v>15</v>
      </c>
      <c r="M24">
        <v>13.53571057282462</v>
      </c>
      <c r="N24">
        <v>41.293273729077868</v>
      </c>
      <c r="O24">
        <v>58.769102817340681</v>
      </c>
      <c r="P24">
        <v>43.278927123401608</v>
      </c>
      <c r="Q24">
        <v>12.911945108639152</v>
      </c>
      <c r="R24">
        <v>0.65495373739473961</v>
      </c>
      <c r="S24">
        <v>0.22871400353467095</v>
      </c>
      <c r="T24">
        <v>2.6717954049277468</v>
      </c>
      <c r="U24">
        <v>0.34307100530200652</v>
      </c>
      <c r="V24">
        <v>5.8322070901341103</v>
      </c>
      <c r="W24">
        <v>-0.99802474269674613</v>
      </c>
      <c r="X24">
        <v>-1.9980247426967461</v>
      </c>
      <c r="Y24">
        <v>54.655265620126833</v>
      </c>
      <c r="Z24">
        <v>56.732539765048344</v>
      </c>
      <c r="AA24">
        <v>2.0418892623385814</v>
      </c>
      <c r="AB24">
        <v>32.807048549745289</v>
      </c>
      <c r="AC24">
        <v>51.437207609938667</v>
      </c>
      <c r="AD24">
        <v>57.679429222960223</v>
      </c>
      <c r="AE24">
        <v>95.752038364374528</v>
      </c>
      <c r="AF24">
        <v>89.799661838332398</v>
      </c>
    </row>
    <row r="25" spans="1:40" x14ac:dyDescent="0.2">
      <c r="A25">
        <v>2022</v>
      </c>
      <c r="B25">
        <v>3</v>
      </c>
      <c r="C25" t="s">
        <v>5</v>
      </c>
      <c r="D25" t="s">
        <v>7</v>
      </c>
      <c r="E25">
        <v>1</v>
      </c>
      <c r="F25" s="1">
        <v>44772</v>
      </c>
      <c r="G25">
        <v>55.7</v>
      </c>
      <c r="H25">
        <f t="shared" si="0"/>
        <v>2228</v>
      </c>
      <c r="I25">
        <f t="shared" si="2"/>
        <v>2069.9531680440773</v>
      </c>
      <c r="J25">
        <v>27</v>
      </c>
      <c r="K25">
        <f t="shared" si="1"/>
        <v>68.58</v>
      </c>
      <c r="L25" t="s">
        <v>15</v>
      </c>
      <c r="M25">
        <v>12.744689712619742</v>
      </c>
      <c r="N25">
        <v>41.024573094543939</v>
      </c>
      <c r="O25">
        <v>62.296959600166588</v>
      </c>
      <c r="P25">
        <v>44.387755102040813</v>
      </c>
      <c r="Q25">
        <v>13.119533527696792</v>
      </c>
      <c r="R25">
        <v>0.48937942523948352</v>
      </c>
      <c r="S25">
        <v>0.19783423573511036</v>
      </c>
      <c r="T25">
        <v>2.2802998750520618</v>
      </c>
      <c r="U25">
        <v>0.31236984589754263</v>
      </c>
      <c r="V25">
        <v>4.789670970428987</v>
      </c>
      <c r="W25">
        <v>-1.0099958350687213</v>
      </c>
      <c r="X25">
        <v>-2.0099958350687213</v>
      </c>
      <c r="Y25">
        <v>57.936172428154933</v>
      </c>
      <c r="Z25">
        <v>56.941857559350275</v>
      </c>
      <c r="AA25">
        <v>1.926257730235668</v>
      </c>
      <c r="AB25">
        <v>30.329133694294043</v>
      </c>
      <c r="AC25">
        <v>52.173469387755105</v>
      </c>
      <c r="AD25">
        <v>56.650926346590282</v>
      </c>
      <c r="AE25">
        <v>88.718930731813828</v>
      </c>
      <c r="AF25">
        <v>85.026894029206801</v>
      </c>
    </row>
    <row r="26" spans="1:40" x14ac:dyDescent="0.2">
      <c r="A26">
        <v>2022</v>
      </c>
      <c r="B26">
        <v>4</v>
      </c>
      <c r="C26" t="s">
        <v>5</v>
      </c>
      <c r="D26" t="s">
        <v>7</v>
      </c>
      <c r="E26">
        <v>1</v>
      </c>
      <c r="F26" s="1">
        <v>44772</v>
      </c>
      <c r="G26">
        <v>51.4</v>
      </c>
      <c r="H26">
        <f t="shared" si="0"/>
        <v>2056</v>
      </c>
      <c r="I26">
        <f t="shared" si="2"/>
        <v>1910.1542699724516</v>
      </c>
      <c r="J26">
        <v>27</v>
      </c>
      <c r="K26">
        <f t="shared" si="1"/>
        <v>68.58</v>
      </c>
      <c r="L26" t="s">
        <v>16</v>
      </c>
      <c r="M26">
        <v>13.011923276308968</v>
      </c>
      <c r="N26">
        <v>38.185588387765677</v>
      </c>
      <c r="O26">
        <v>58.589942975635047</v>
      </c>
      <c r="P26">
        <v>41.731467081389319</v>
      </c>
      <c r="Q26">
        <v>12.078797304302748</v>
      </c>
      <c r="R26">
        <v>0.54950751684810784</v>
      </c>
      <c r="S26">
        <v>0.22809745982374285</v>
      </c>
      <c r="T26">
        <v>2.5712804561949194</v>
      </c>
      <c r="U26">
        <v>0.34214618973561434</v>
      </c>
      <c r="V26">
        <v>5.4328667703473306</v>
      </c>
      <c r="W26">
        <v>-0.7983411093831001</v>
      </c>
      <c r="X26">
        <v>-1.7983411093831001</v>
      </c>
      <c r="Y26">
        <v>54.4886469673406</v>
      </c>
      <c r="Z26">
        <v>59.153426645930544</v>
      </c>
      <c r="AA26">
        <v>2.0481330737922492</v>
      </c>
      <c r="AB26">
        <v>33.29777086573354</v>
      </c>
      <c r="AC26">
        <v>50.409694142042511</v>
      </c>
      <c r="AD26">
        <v>57.494869505952778</v>
      </c>
      <c r="AE26">
        <v>95.737515291472619</v>
      </c>
      <c r="AF26">
        <v>93.917898869514772</v>
      </c>
    </row>
    <row r="27" spans="1:40" x14ac:dyDescent="0.2">
      <c r="A27">
        <v>2022</v>
      </c>
      <c r="B27">
        <v>1</v>
      </c>
      <c r="C27" t="s">
        <v>6</v>
      </c>
      <c r="D27" t="s">
        <v>7</v>
      </c>
      <c r="E27">
        <v>1</v>
      </c>
      <c r="F27" s="1">
        <v>44772</v>
      </c>
      <c r="G27">
        <v>49.3</v>
      </c>
      <c r="H27">
        <f t="shared" si="0"/>
        <v>1972</v>
      </c>
      <c r="I27">
        <f t="shared" si="2"/>
        <v>1832.1129476584019</v>
      </c>
      <c r="J27">
        <v>24</v>
      </c>
      <c r="K27">
        <f t="shared" si="1"/>
        <v>60.96</v>
      </c>
      <c r="L27" t="s">
        <v>16</v>
      </c>
      <c r="M27">
        <v>16.096390569580638</v>
      </c>
      <c r="N27">
        <v>35.572710202378474</v>
      </c>
      <c r="O27">
        <v>54.51700396411433</v>
      </c>
      <c r="P27">
        <v>46.286250782390987</v>
      </c>
      <c r="Q27">
        <v>15.512205299394951</v>
      </c>
      <c r="R27">
        <v>0.61548090965992064</v>
      </c>
      <c r="S27">
        <v>0.26079699561861047</v>
      </c>
      <c r="T27">
        <v>2.8374713123304822</v>
      </c>
      <c r="U27">
        <v>0.35468391404131028</v>
      </c>
      <c r="V27">
        <v>4.8612559983308996</v>
      </c>
      <c r="W27">
        <v>-0.73023158773210928</v>
      </c>
      <c r="X27">
        <v>-1.7302315877321093</v>
      </c>
      <c r="Y27">
        <v>50.700813686626333</v>
      </c>
      <c r="Z27">
        <v>61.188858752347173</v>
      </c>
      <c r="AA27">
        <v>2.2011481056257178</v>
      </c>
      <c r="AB27">
        <v>33.933027331525139</v>
      </c>
      <c r="AC27">
        <v>53.434070519507614</v>
      </c>
      <c r="AD27">
        <v>60.57350467948055</v>
      </c>
      <c r="AE27">
        <v>108.39939437101559</v>
      </c>
      <c r="AF27">
        <v>104.40755079699892</v>
      </c>
      <c r="AH27">
        <f>AVERAGE(J27:J30)</f>
        <v>26.25</v>
      </c>
      <c r="AI27">
        <f>AVERAGE(I27:I30)</f>
        <v>2395.125344352617</v>
      </c>
      <c r="AJ27">
        <f>AVERAGE(M27:M30)</f>
        <v>15.215746108004286</v>
      </c>
      <c r="AK27">
        <f>AVERAGE(N27:N30)</f>
        <v>37.802729158932564</v>
      </c>
      <c r="AL27">
        <f>AVERAGE(O27:O30)</f>
        <v>56.868340997798491</v>
      </c>
      <c r="AM27">
        <f>AVERAGE(AE27:AE30)</f>
        <v>102.24409285025226</v>
      </c>
      <c r="AN27">
        <f>AVERAGE(AF27:AF30)</f>
        <v>97.486784095799919</v>
      </c>
    </row>
    <row r="28" spans="1:40" x14ac:dyDescent="0.2">
      <c r="A28">
        <v>2022</v>
      </c>
      <c r="B28">
        <v>2</v>
      </c>
      <c r="C28" t="s">
        <v>6</v>
      </c>
      <c r="D28" t="s">
        <v>7</v>
      </c>
      <c r="E28">
        <v>1</v>
      </c>
      <c r="F28" s="1">
        <v>44772</v>
      </c>
      <c r="G28">
        <v>71.2</v>
      </c>
      <c r="H28">
        <f t="shared" si="0"/>
        <v>2848</v>
      </c>
      <c r="I28">
        <f t="shared" si="2"/>
        <v>2645.9724517906334</v>
      </c>
      <c r="J28">
        <v>25</v>
      </c>
      <c r="K28">
        <f t="shared" si="1"/>
        <v>63.5</v>
      </c>
      <c r="L28" t="s">
        <v>15</v>
      </c>
      <c r="M28">
        <v>14.249737670514168</v>
      </c>
      <c r="N28">
        <v>39.422875131164744</v>
      </c>
      <c r="O28">
        <v>58.793284365162648</v>
      </c>
      <c r="P28">
        <v>49.317943336831064</v>
      </c>
      <c r="Q28">
        <v>19.863588667366212</v>
      </c>
      <c r="R28">
        <v>0.67156348373557195</v>
      </c>
      <c r="S28">
        <v>0.25183630640083943</v>
      </c>
      <c r="T28">
        <v>3.0849947534102835</v>
      </c>
      <c r="U28">
        <v>0.31479538300104931</v>
      </c>
      <c r="V28">
        <v>4.7534102833158451</v>
      </c>
      <c r="W28">
        <v>-1.0807974816369361</v>
      </c>
      <c r="X28">
        <v>-2.0807974816369361</v>
      </c>
      <c r="Y28">
        <v>54.677754459601267</v>
      </c>
      <c r="Z28">
        <v>58.189580272822667</v>
      </c>
      <c r="AA28">
        <v>2.0410494378011776</v>
      </c>
      <c r="AB28">
        <v>32.153305351521496</v>
      </c>
      <c r="AC28">
        <v>55.447114375655829</v>
      </c>
      <c r="AD28">
        <v>59.683407567421142</v>
      </c>
      <c r="AE28">
        <v>99.038036960604458</v>
      </c>
      <c r="AF28">
        <v>92.06806984630326</v>
      </c>
    </row>
    <row r="29" spans="1:40" x14ac:dyDescent="0.2">
      <c r="A29">
        <v>2022</v>
      </c>
      <c r="B29">
        <v>3</v>
      </c>
      <c r="C29" t="s">
        <v>6</v>
      </c>
      <c r="D29" t="s">
        <v>7</v>
      </c>
      <c r="E29">
        <v>1</v>
      </c>
      <c r="F29" s="1">
        <v>44772</v>
      </c>
      <c r="G29">
        <v>76.400000000000006</v>
      </c>
      <c r="H29">
        <f t="shared" si="0"/>
        <v>3056</v>
      </c>
      <c r="I29">
        <f t="shared" si="2"/>
        <v>2839.2176308539947</v>
      </c>
      <c r="J29">
        <v>28</v>
      </c>
      <c r="K29">
        <f t="shared" si="1"/>
        <v>71.12</v>
      </c>
      <c r="L29" t="s">
        <v>15</v>
      </c>
      <c r="M29">
        <v>15.969700114143407</v>
      </c>
      <c r="N29">
        <v>36.85794334336412</v>
      </c>
      <c r="O29">
        <v>54.685067967209712</v>
      </c>
      <c r="P29">
        <v>45.356438725744525</v>
      </c>
      <c r="Q29">
        <v>17.422434367541765</v>
      </c>
      <c r="R29">
        <v>0.6744837605063817</v>
      </c>
      <c r="S29">
        <v>0.24904015772543323</v>
      </c>
      <c r="T29">
        <v>2.57341496316281</v>
      </c>
      <c r="U29">
        <v>0.51883366192798586</v>
      </c>
      <c r="V29">
        <v>4.9496731347929845</v>
      </c>
      <c r="W29">
        <v>-0.85088720556189679</v>
      </c>
      <c r="X29">
        <v>-1.8508872055618968</v>
      </c>
      <c r="Y29">
        <v>50.857113209505037</v>
      </c>
      <c r="Z29">
        <v>60.187662135519361</v>
      </c>
      <c r="AA29">
        <v>2.1943833017077798</v>
      </c>
      <c r="AB29">
        <v>34.024073881913452</v>
      </c>
      <c r="AC29">
        <v>52.816675313894365</v>
      </c>
      <c r="AD29">
        <v>60.058706535325072</v>
      </c>
      <c r="AE29">
        <v>107.1478233685246</v>
      </c>
      <c r="AF29">
        <v>102.38356647985526</v>
      </c>
    </row>
    <row r="30" spans="1:40" x14ac:dyDescent="0.2">
      <c r="A30">
        <v>2022</v>
      </c>
      <c r="B30">
        <v>4</v>
      </c>
      <c r="C30" t="s">
        <v>6</v>
      </c>
      <c r="D30" t="s">
        <v>7</v>
      </c>
      <c r="E30">
        <v>1</v>
      </c>
      <c r="F30" s="1">
        <v>44772</v>
      </c>
      <c r="G30">
        <v>60.9</v>
      </c>
      <c r="H30">
        <f t="shared" si="0"/>
        <v>2436</v>
      </c>
      <c r="I30">
        <f t="shared" si="2"/>
        <v>2263.1983471074382</v>
      </c>
      <c r="J30">
        <v>28</v>
      </c>
      <c r="K30">
        <f t="shared" si="1"/>
        <v>71.12</v>
      </c>
      <c r="L30" t="s">
        <v>16</v>
      </c>
      <c r="M30">
        <v>14.547156077778933</v>
      </c>
      <c r="N30">
        <v>39.357387958822919</v>
      </c>
      <c r="O30">
        <v>59.478007694707294</v>
      </c>
      <c r="P30">
        <v>43.84943329520641</v>
      </c>
      <c r="Q30">
        <v>13.819278361235313</v>
      </c>
      <c r="R30">
        <v>0.59270042632837672</v>
      </c>
      <c r="S30">
        <v>0.22876156805656647</v>
      </c>
      <c r="T30">
        <v>2.7139440573983569</v>
      </c>
      <c r="U30">
        <v>0.32234584589788917</v>
      </c>
      <c r="V30">
        <v>5.417489861703233</v>
      </c>
      <c r="W30">
        <v>-0.93584277841322649</v>
      </c>
      <c r="X30">
        <v>-1.9358427784132264</v>
      </c>
      <c r="Y30">
        <v>55.314547156077786</v>
      </c>
      <c r="Z30">
        <v>58.240594780076947</v>
      </c>
      <c r="AA30">
        <v>2.0175524475524473</v>
      </c>
      <c r="AB30">
        <v>31.074139544556516</v>
      </c>
      <c r="AC30">
        <v>51.816023708017056</v>
      </c>
      <c r="AD30">
        <v>57.545504545821728</v>
      </c>
      <c r="AE30">
        <v>94.39111670086433</v>
      </c>
      <c r="AF30">
        <v>91.087949260042265</v>
      </c>
    </row>
    <row r="31" spans="1:40" x14ac:dyDescent="0.2">
      <c r="A31">
        <v>2022</v>
      </c>
      <c r="B31">
        <v>1</v>
      </c>
      <c r="C31" t="s">
        <v>2</v>
      </c>
      <c r="D31" t="s">
        <v>7</v>
      </c>
      <c r="E31">
        <v>1</v>
      </c>
      <c r="F31" s="1">
        <v>44763</v>
      </c>
      <c r="G31">
        <v>69.599999999999994</v>
      </c>
      <c r="H31">
        <f t="shared" si="0"/>
        <v>2784</v>
      </c>
      <c r="I31">
        <f t="shared" si="2"/>
        <v>2586.5123966942147</v>
      </c>
      <c r="J31">
        <v>31</v>
      </c>
      <c r="K31">
        <f t="shared" si="1"/>
        <v>78.739999999999995</v>
      </c>
      <c r="L31" t="s">
        <v>15</v>
      </c>
      <c r="M31">
        <v>15.123872706540894</v>
      </c>
      <c r="N31">
        <v>35.669119933658131</v>
      </c>
      <c r="O31">
        <v>55.157043640510004</v>
      </c>
      <c r="P31">
        <v>47.009432984347463</v>
      </c>
      <c r="Q31">
        <v>15.662900383538926</v>
      </c>
      <c r="R31">
        <v>0.47683217580595005</v>
      </c>
      <c r="S31">
        <v>0.26951383849901522</v>
      </c>
      <c r="T31">
        <v>2.4359904633564842</v>
      </c>
      <c r="U31">
        <v>0.47683217580595005</v>
      </c>
      <c r="V31">
        <v>3.8768529076396807</v>
      </c>
      <c r="W31">
        <v>-0.59085726132476413</v>
      </c>
      <c r="X31">
        <v>-1.5908572613247642</v>
      </c>
      <c r="Y31">
        <v>51.296050585674308</v>
      </c>
      <c r="Z31">
        <v>61.113755571680322</v>
      </c>
      <c r="AA31">
        <v>2.1756060890809996</v>
      </c>
      <c r="AB31">
        <v>34.170933969109555</v>
      </c>
      <c r="AC31">
        <v>53.914263501606712</v>
      </c>
      <c r="AD31">
        <v>60.829126450254563</v>
      </c>
      <c r="AE31">
        <v>107.59367308833491</v>
      </c>
      <c r="AF31">
        <v>103.06934786694231</v>
      </c>
      <c r="AH31">
        <f>AVERAGE(J31:J34)</f>
        <v>29.625</v>
      </c>
      <c r="AI31">
        <f>AVERAGE(I31:I34)</f>
        <v>2663.6246556473825</v>
      </c>
      <c r="AJ31">
        <f>AVERAGE(M31:M34)</f>
        <v>15.410177842114342</v>
      </c>
      <c r="AK31">
        <f>AVERAGE(N31:N34)</f>
        <v>35.679772820405063</v>
      </c>
      <c r="AL31">
        <f>AVERAGE(O31:O34)</f>
        <v>54.814869180945507</v>
      </c>
      <c r="AM31">
        <f>AVERAGE(AE31:AE34)</f>
        <v>107.60603267700743</v>
      </c>
      <c r="AN31">
        <f>AVERAGE(AF31:AF34)</f>
        <v>103.84928248311816</v>
      </c>
    </row>
    <row r="32" spans="1:40" x14ac:dyDescent="0.2">
      <c r="A32">
        <v>2022</v>
      </c>
      <c r="B32">
        <v>2</v>
      </c>
      <c r="C32" t="s">
        <v>2</v>
      </c>
      <c r="D32" t="s">
        <v>7</v>
      </c>
      <c r="E32">
        <v>1</v>
      </c>
      <c r="F32" s="1">
        <v>44763</v>
      </c>
      <c r="G32">
        <v>56.1</v>
      </c>
      <c r="H32">
        <f t="shared" si="0"/>
        <v>2244</v>
      </c>
      <c r="I32">
        <f t="shared" si="2"/>
        <v>2084.818181818182</v>
      </c>
      <c r="J32">
        <v>24.5</v>
      </c>
      <c r="K32">
        <f t="shared" si="1"/>
        <v>62.230000000000004</v>
      </c>
      <c r="L32" t="s">
        <v>16</v>
      </c>
      <c r="M32">
        <v>12.564526120173447</v>
      </c>
      <c r="N32">
        <v>37.425149700598801</v>
      </c>
      <c r="O32">
        <v>57.567623373941771</v>
      </c>
      <c r="P32">
        <v>45.818707412760688</v>
      </c>
      <c r="Q32">
        <v>14.980384059467273</v>
      </c>
      <c r="R32">
        <v>0.58847821598182937</v>
      </c>
      <c r="S32">
        <v>0.22713194301053069</v>
      </c>
      <c r="T32">
        <v>2.6533140615321078</v>
      </c>
      <c r="U32">
        <v>0.43361552756555855</v>
      </c>
      <c r="V32">
        <v>4.1399958703283088</v>
      </c>
      <c r="W32">
        <v>-0.50588478215981825</v>
      </c>
      <c r="X32">
        <v>-1.5058847821598182</v>
      </c>
      <c r="Y32">
        <v>53.537889737765852</v>
      </c>
      <c r="Z32">
        <v>59.745808383233538</v>
      </c>
      <c r="AA32">
        <v>2.0845050215208034</v>
      </c>
      <c r="AB32">
        <v>34.403468924220533</v>
      </c>
      <c r="AC32">
        <v>53.123621722073096</v>
      </c>
      <c r="AD32">
        <v>59.80120975549454</v>
      </c>
      <c r="AE32">
        <v>101.34627807182702</v>
      </c>
      <c r="AF32">
        <v>96.542974875713185</v>
      </c>
    </row>
    <row r="33" spans="1:40" x14ac:dyDescent="0.2">
      <c r="A33">
        <v>2022</v>
      </c>
      <c r="B33">
        <v>3</v>
      </c>
      <c r="C33" t="s">
        <v>2</v>
      </c>
      <c r="D33" t="s">
        <v>7</v>
      </c>
      <c r="E33">
        <v>1</v>
      </c>
      <c r="F33" s="1">
        <v>44763</v>
      </c>
      <c r="G33">
        <v>88.6</v>
      </c>
      <c r="H33">
        <f t="shared" si="0"/>
        <v>3544</v>
      </c>
      <c r="I33">
        <f t="shared" si="2"/>
        <v>3292.6005509641868</v>
      </c>
      <c r="J33">
        <v>29</v>
      </c>
      <c r="K33">
        <f t="shared" si="1"/>
        <v>73.66</v>
      </c>
      <c r="L33" t="s">
        <v>15</v>
      </c>
      <c r="M33">
        <v>17.325038880248833</v>
      </c>
      <c r="N33">
        <v>35.106272680145153</v>
      </c>
      <c r="O33">
        <v>53.374805598755827</v>
      </c>
      <c r="P33">
        <v>41.980300673924312</v>
      </c>
      <c r="Q33">
        <v>15.272161741835147</v>
      </c>
      <c r="R33">
        <v>0.54950751684810784</v>
      </c>
      <c r="S33">
        <v>0.29030585795749092</v>
      </c>
      <c r="T33">
        <v>2.4987039917055469</v>
      </c>
      <c r="U33">
        <v>0.48729911871435977</v>
      </c>
      <c r="V33">
        <v>4.3442198030067392</v>
      </c>
      <c r="W33">
        <v>-0.49766718506998442</v>
      </c>
      <c r="X33">
        <v>-1.4976671850699845</v>
      </c>
      <c r="Y33">
        <v>49.638569206842924</v>
      </c>
      <c r="Z33">
        <v>61.552213582166928</v>
      </c>
      <c r="AA33">
        <v>2.2482517482517483</v>
      </c>
      <c r="AB33">
        <v>33.534059097978229</v>
      </c>
      <c r="AC33">
        <v>50.574919647485743</v>
      </c>
      <c r="AD33">
        <v>59.77216960094232</v>
      </c>
      <c r="AE33">
        <v>109.25437788790128</v>
      </c>
      <c r="AF33">
        <v>107.27509441462929</v>
      </c>
    </row>
    <row r="34" spans="1:40" x14ac:dyDescent="0.2">
      <c r="A34">
        <v>2022</v>
      </c>
      <c r="B34">
        <v>4</v>
      </c>
      <c r="C34" t="s">
        <v>2</v>
      </c>
      <c r="D34" t="s">
        <v>7</v>
      </c>
      <c r="E34">
        <v>1</v>
      </c>
      <c r="F34" s="1">
        <v>44763</v>
      </c>
      <c r="G34">
        <v>72.400000000000006</v>
      </c>
      <c r="H34">
        <f t="shared" si="0"/>
        <v>2896</v>
      </c>
      <c r="I34">
        <f t="shared" si="2"/>
        <v>2690.5674931129474</v>
      </c>
      <c r="J34">
        <v>34</v>
      </c>
      <c r="K34">
        <f t="shared" si="1"/>
        <v>86.36</v>
      </c>
      <c r="L34" t="s">
        <v>15</v>
      </c>
      <c r="M34">
        <v>16.627273661494193</v>
      </c>
      <c r="N34">
        <v>34.518548967218173</v>
      </c>
      <c r="O34">
        <v>53.160004110574441</v>
      </c>
      <c r="P34">
        <v>45.534888500667968</v>
      </c>
      <c r="Q34">
        <v>16.082622546500875</v>
      </c>
      <c r="R34">
        <v>0.49326893433357311</v>
      </c>
      <c r="S34">
        <v>0.256910903298736</v>
      </c>
      <c r="T34">
        <v>2.3327510019525226</v>
      </c>
      <c r="U34">
        <v>0.59603329565306751</v>
      </c>
      <c r="V34">
        <v>3.4117767958072136</v>
      </c>
      <c r="W34">
        <v>-0.46243962593772481</v>
      </c>
      <c r="X34">
        <v>-1.4624396259377248</v>
      </c>
      <c r="Y34">
        <v>49.438803822834231</v>
      </c>
      <c r="Z34">
        <v>62.010050354537043</v>
      </c>
      <c r="AA34">
        <v>2.257336168567563</v>
      </c>
      <c r="AB34">
        <v>34.396362141609302</v>
      </c>
      <c r="AC34">
        <v>52.935165964443527</v>
      </c>
      <c r="AD34">
        <v>61.152901355120932</v>
      </c>
      <c r="AE34">
        <v>112.22980165996653</v>
      </c>
      <c r="AF34">
        <v>108.50971277518784</v>
      </c>
    </row>
    <row r="35" spans="1:40" x14ac:dyDescent="0.2">
      <c r="A35">
        <v>2022</v>
      </c>
      <c r="B35">
        <v>1</v>
      </c>
      <c r="C35" t="s">
        <v>4</v>
      </c>
      <c r="D35" t="s">
        <v>7</v>
      </c>
      <c r="E35">
        <v>1</v>
      </c>
      <c r="F35" s="1">
        <v>44763</v>
      </c>
      <c r="G35">
        <v>57.1</v>
      </c>
      <c r="H35">
        <f t="shared" si="0"/>
        <v>2284</v>
      </c>
      <c r="I35">
        <f t="shared" si="2"/>
        <v>2121.9807162534435</v>
      </c>
      <c r="J35">
        <v>24</v>
      </c>
      <c r="K35">
        <f t="shared" si="1"/>
        <v>60.96</v>
      </c>
      <c r="L35" t="s">
        <v>15</v>
      </c>
      <c r="M35">
        <v>14.138605704870766</v>
      </c>
      <c r="N35">
        <v>37.267016785089076</v>
      </c>
      <c r="O35">
        <v>54.494902687673772</v>
      </c>
      <c r="P35">
        <v>46.102358150550927</v>
      </c>
      <c r="Q35">
        <v>16.362887447224796</v>
      </c>
      <c r="R35">
        <v>0.53547523427041499</v>
      </c>
      <c r="S35">
        <v>0.23684481515806821</v>
      </c>
      <c r="T35">
        <v>2.2757697456492636</v>
      </c>
      <c r="U35">
        <v>0.50458243229327571</v>
      </c>
      <c r="V35">
        <v>4.1396354649366698</v>
      </c>
      <c r="W35">
        <v>-0.56636803624755439</v>
      </c>
      <c r="X35">
        <v>-1.5663680362475545</v>
      </c>
      <c r="Y35">
        <v>50.680259499536611</v>
      </c>
      <c r="Z35">
        <v>59.868993924415619</v>
      </c>
      <c r="AA35">
        <v>2.2020408163265306</v>
      </c>
      <c r="AB35">
        <v>35.74750283184018</v>
      </c>
      <c r="AC35">
        <v>53.31196581196582</v>
      </c>
      <c r="AD35">
        <v>60.933184117139177</v>
      </c>
      <c r="AE35">
        <v>109.08728332900807</v>
      </c>
      <c r="AF35">
        <v>102.19687461547927</v>
      </c>
      <c r="AH35">
        <f>AVERAGE(J35:J38)</f>
        <v>25.25</v>
      </c>
      <c r="AI35">
        <f>AVERAGE(I35:I38)</f>
        <v>2475.0247933884298</v>
      </c>
      <c r="AJ35">
        <f>AVERAGE(M35:M38)</f>
        <v>15.183209104108776</v>
      </c>
      <c r="AK35">
        <f>AVERAGE(N35:N38)</f>
        <v>34.222065870176174</v>
      </c>
      <c r="AL35">
        <f>AVERAGE(O35:O38)</f>
        <v>53.028639577858016</v>
      </c>
      <c r="AM35">
        <f>AVERAGE(AE35:AE38)</f>
        <v>112.43882991130195</v>
      </c>
      <c r="AN35">
        <f>AVERAGE(AF35:AF38)</f>
        <v>109.34938599451462</v>
      </c>
    </row>
    <row r="36" spans="1:40" x14ac:dyDescent="0.2">
      <c r="A36">
        <v>2022</v>
      </c>
      <c r="B36">
        <v>2</v>
      </c>
      <c r="C36" t="s">
        <v>4</v>
      </c>
      <c r="D36" t="s">
        <v>7</v>
      </c>
      <c r="E36">
        <v>1</v>
      </c>
      <c r="F36" s="1">
        <v>44763</v>
      </c>
      <c r="G36">
        <v>56.3</v>
      </c>
      <c r="H36">
        <f t="shared" si="0"/>
        <v>2252</v>
      </c>
      <c r="I36">
        <f t="shared" si="2"/>
        <v>2092.2506887052341</v>
      </c>
      <c r="J36">
        <v>25</v>
      </c>
      <c r="K36">
        <f t="shared" si="1"/>
        <v>63.5</v>
      </c>
      <c r="L36" t="s">
        <v>16</v>
      </c>
      <c r="M36">
        <v>13.636363636363638</v>
      </c>
      <c r="N36">
        <v>33.498247783962071</v>
      </c>
      <c r="O36">
        <v>52.473716759431042</v>
      </c>
      <c r="P36">
        <v>42.918985776128636</v>
      </c>
      <c r="Q36">
        <v>12.399505256648114</v>
      </c>
      <c r="R36">
        <v>0.52566481137909715</v>
      </c>
      <c r="S36">
        <v>0.23706452277880852</v>
      </c>
      <c r="T36">
        <v>2.1335807050092765</v>
      </c>
      <c r="U36">
        <v>0.463821892393321</v>
      </c>
      <c r="V36">
        <v>4.679447536590394</v>
      </c>
      <c r="W36">
        <v>-0.41228612657184094</v>
      </c>
      <c r="X36">
        <v>-1.4122861265718409</v>
      </c>
      <c r="Y36">
        <v>48.800556586270872</v>
      </c>
      <c r="Z36">
        <v>62.804864976293551</v>
      </c>
      <c r="AA36">
        <v>2.2868591632292281</v>
      </c>
      <c r="AB36">
        <v>37.97536590393733</v>
      </c>
      <c r="AC36">
        <v>51.198206555349415</v>
      </c>
      <c r="AD36">
        <v>60.982190239451043</v>
      </c>
      <c r="AE36">
        <v>113.38022808363952</v>
      </c>
      <c r="AF36">
        <v>111.33789222202428</v>
      </c>
    </row>
    <row r="37" spans="1:40" x14ac:dyDescent="0.2">
      <c r="A37">
        <v>2022</v>
      </c>
      <c r="B37">
        <v>3</v>
      </c>
      <c r="C37" t="s">
        <v>4</v>
      </c>
      <c r="D37" t="s">
        <v>7</v>
      </c>
      <c r="E37">
        <v>1</v>
      </c>
      <c r="F37" s="1">
        <v>44763</v>
      </c>
      <c r="G37">
        <v>80.3</v>
      </c>
      <c r="H37">
        <f t="shared" si="0"/>
        <v>3212</v>
      </c>
      <c r="I37">
        <f t="shared" si="2"/>
        <v>2984.151515151515</v>
      </c>
      <c r="J37">
        <v>26</v>
      </c>
      <c r="K37">
        <f t="shared" si="1"/>
        <v>66.040000000000006</v>
      </c>
      <c r="L37" t="s">
        <v>15</v>
      </c>
      <c r="M37">
        <v>18.495913934002274</v>
      </c>
      <c r="N37">
        <v>32.264404675700838</v>
      </c>
      <c r="O37">
        <v>50.584462604737766</v>
      </c>
      <c r="P37">
        <v>46.891486500465504</v>
      </c>
      <c r="Q37">
        <v>18.392469225199132</v>
      </c>
      <c r="R37">
        <v>0.52756801489603811</v>
      </c>
      <c r="S37">
        <v>0.25861177200786178</v>
      </c>
      <c r="T37">
        <v>2.1619944139857248</v>
      </c>
      <c r="U37">
        <v>0.64135719457949725</v>
      </c>
      <c r="V37">
        <v>3.3205751525809459</v>
      </c>
      <c r="W37">
        <v>-0.29998965552911966</v>
      </c>
      <c r="X37">
        <v>-1.2999896555291197</v>
      </c>
      <c r="Y37">
        <v>47.043550222406125</v>
      </c>
      <c r="Z37">
        <v>63.766028757629051</v>
      </c>
      <c r="AA37">
        <v>2.372269938650307</v>
      </c>
      <c r="AB37">
        <v>34.760525499120718</v>
      </c>
      <c r="AC37">
        <v>53.835947036309094</v>
      </c>
      <c r="AD37">
        <v>62.645873470262018</v>
      </c>
      <c r="AE37">
        <v>120.82351415771819</v>
      </c>
      <c r="AF37">
        <v>117.26374661149951</v>
      </c>
    </row>
    <row r="38" spans="1:40" x14ac:dyDescent="0.2">
      <c r="A38">
        <v>2022</v>
      </c>
      <c r="B38">
        <v>4</v>
      </c>
      <c r="C38" t="s">
        <v>4</v>
      </c>
      <c r="D38" t="s">
        <v>7</v>
      </c>
      <c r="E38">
        <v>1</v>
      </c>
      <c r="F38" s="1">
        <v>44763</v>
      </c>
      <c r="G38">
        <v>72.7</v>
      </c>
      <c r="H38">
        <f t="shared" si="0"/>
        <v>2908</v>
      </c>
      <c r="I38">
        <f t="shared" si="2"/>
        <v>2701.7162534435261</v>
      </c>
      <c r="J38">
        <v>26</v>
      </c>
      <c r="K38">
        <f t="shared" si="1"/>
        <v>66.040000000000006</v>
      </c>
      <c r="L38" t="s">
        <v>15</v>
      </c>
      <c r="M38">
        <v>14.461953141198425</v>
      </c>
      <c r="N38">
        <v>33.858594235952729</v>
      </c>
      <c r="O38">
        <v>54.561476259589469</v>
      </c>
      <c r="P38">
        <v>41.208791208791212</v>
      </c>
      <c r="Q38">
        <v>14.731494920174168</v>
      </c>
      <c r="R38">
        <v>0.55981754094961644</v>
      </c>
      <c r="S38">
        <v>0.23844080447854035</v>
      </c>
      <c r="T38">
        <v>2.3325730872900685</v>
      </c>
      <c r="U38">
        <v>0.42504665146174575</v>
      </c>
      <c r="V38">
        <v>4.6340452000829364</v>
      </c>
      <c r="W38">
        <v>-0.30064275347294217</v>
      </c>
      <c r="X38">
        <v>-1.3006427534729421</v>
      </c>
      <c r="Y38">
        <v>50.742172921418209</v>
      </c>
      <c r="Z38">
        <v>62.524155090192828</v>
      </c>
      <c r="AA38">
        <v>2.1993539806194184</v>
      </c>
      <c r="AB38">
        <v>35.096516690856305</v>
      </c>
      <c r="AC38">
        <v>50.062637362637361</v>
      </c>
      <c r="AD38">
        <v>59.540702799999082</v>
      </c>
      <c r="AE38">
        <v>106.46429407484206</v>
      </c>
      <c r="AF38">
        <v>106.5990305290554</v>
      </c>
    </row>
    <row r="39" spans="1:40" x14ac:dyDescent="0.2">
      <c r="A39">
        <v>2022</v>
      </c>
      <c r="B39">
        <v>1</v>
      </c>
      <c r="C39" t="s">
        <v>5</v>
      </c>
      <c r="D39" t="s">
        <v>9</v>
      </c>
      <c r="E39">
        <v>1</v>
      </c>
      <c r="F39" s="1">
        <v>44772</v>
      </c>
      <c r="G39">
        <v>51.9</v>
      </c>
      <c r="H39">
        <f t="shared" si="0"/>
        <v>2076</v>
      </c>
      <c r="I39">
        <f t="shared" si="2"/>
        <v>1928.7355371900826</v>
      </c>
      <c r="J39">
        <v>23</v>
      </c>
      <c r="K39">
        <f t="shared" si="1"/>
        <v>58.42</v>
      </c>
      <c r="L39" t="s">
        <v>15</v>
      </c>
      <c r="M39">
        <v>17.18521612027563</v>
      </c>
      <c r="N39">
        <v>36.709125078304446</v>
      </c>
      <c r="O39">
        <v>57.318855711004382</v>
      </c>
      <c r="P39">
        <v>42.806431405303819</v>
      </c>
      <c r="Q39">
        <v>14.804760910419713</v>
      </c>
      <c r="R39">
        <v>0.61599498851534762</v>
      </c>
      <c r="S39">
        <v>0.26101482564209649</v>
      </c>
      <c r="T39">
        <v>2.2134057214449783</v>
      </c>
      <c r="U39">
        <v>0.3967425349759866</v>
      </c>
      <c r="V39">
        <v>5.2724994779703485</v>
      </c>
      <c r="W39">
        <v>-0.80392566297765711</v>
      </c>
      <c r="X39">
        <v>-1.8039256629776572</v>
      </c>
      <c r="Y39">
        <v>53.306535811234077</v>
      </c>
      <c r="Z39">
        <v>60.30359156400084</v>
      </c>
      <c r="AA39">
        <v>2.093551912568306</v>
      </c>
      <c r="AB39">
        <v>30.312173731467951</v>
      </c>
      <c r="AC39">
        <v>51.12347045312174</v>
      </c>
      <c r="AD39">
        <v>57.972151607068668</v>
      </c>
      <c r="AE39">
        <v>98.672934042827976</v>
      </c>
      <c r="AF39">
        <v>97.867208878722423</v>
      </c>
      <c r="AH39">
        <f>AVERAGE(J39:J42)</f>
        <v>24.75</v>
      </c>
      <c r="AI39">
        <f>AVERAGE(I39:I42)</f>
        <v>1967.7561983471073</v>
      </c>
      <c r="AJ39">
        <f>AVERAGE(M39:M42)</f>
        <v>14.215399638068924</v>
      </c>
      <c r="AK39">
        <f>AVERAGE(N39:N42)</f>
        <v>38.179938686118504</v>
      </c>
      <c r="AL39">
        <f>AVERAGE(O39:O42)</f>
        <v>57.98586944041125</v>
      </c>
      <c r="AM39">
        <f>AVERAGE(AE39:AE42)</f>
        <v>97.292515189833807</v>
      </c>
      <c r="AN39">
        <f>AVERAGE(AF39:AF42)</f>
        <v>94.977213635714122</v>
      </c>
    </row>
    <row r="40" spans="1:40" x14ac:dyDescent="0.2">
      <c r="A40">
        <v>2022</v>
      </c>
      <c r="B40">
        <v>2</v>
      </c>
      <c r="C40" t="s">
        <v>5</v>
      </c>
      <c r="D40" t="s">
        <v>9</v>
      </c>
      <c r="E40">
        <v>1</v>
      </c>
      <c r="F40" s="1">
        <v>44772</v>
      </c>
      <c r="G40">
        <v>53.4</v>
      </c>
      <c r="H40">
        <f t="shared" si="0"/>
        <v>2136</v>
      </c>
      <c r="I40">
        <f t="shared" si="2"/>
        <v>1984.479338842975</v>
      </c>
      <c r="J40">
        <v>20</v>
      </c>
      <c r="K40">
        <f t="shared" si="1"/>
        <v>50.8</v>
      </c>
      <c r="L40" t="s">
        <v>16</v>
      </c>
      <c r="M40">
        <v>13.45914558274575</v>
      </c>
      <c r="N40">
        <v>38.822065532973873</v>
      </c>
      <c r="O40">
        <v>58.461219411032772</v>
      </c>
      <c r="P40">
        <v>43.000829531314807</v>
      </c>
      <c r="Q40">
        <v>12.121526337619246</v>
      </c>
      <c r="R40">
        <v>0.50808793031936961</v>
      </c>
      <c r="S40">
        <v>0.2488593944421402</v>
      </c>
      <c r="T40">
        <v>2.6026545002073824</v>
      </c>
      <c r="U40">
        <v>0.38365823309829949</v>
      </c>
      <c r="V40">
        <v>5.3090004147656575</v>
      </c>
      <c r="W40">
        <v>-0.79842389050186657</v>
      </c>
      <c r="X40">
        <v>-1.7984238905018666</v>
      </c>
      <c r="Y40">
        <v>54.368934052260478</v>
      </c>
      <c r="Z40">
        <v>58.65761094981336</v>
      </c>
      <c r="AA40">
        <v>2.0526427811280592</v>
      </c>
      <c r="AB40">
        <v>32.970344255495633</v>
      </c>
      <c r="AC40">
        <v>51.252550808793032</v>
      </c>
      <c r="AD40">
        <v>57.960799435688173</v>
      </c>
      <c r="AE40">
        <v>96.725867113883425</v>
      </c>
      <c r="AF40">
        <v>93.335753235932245</v>
      </c>
    </row>
    <row r="41" spans="1:40" x14ac:dyDescent="0.2">
      <c r="A41">
        <v>2022</v>
      </c>
      <c r="B41">
        <v>3</v>
      </c>
      <c r="C41" t="s">
        <v>5</v>
      </c>
      <c r="D41" t="s">
        <v>9</v>
      </c>
      <c r="E41">
        <v>1</v>
      </c>
      <c r="F41" s="1">
        <v>44772</v>
      </c>
      <c r="G41">
        <v>66.099999999999994</v>
      </c>
      <c r="H41">
        <f t="shared" si="0"/>
        <v>2644</v>
      </c>
      <c r="I41">
        <f t="shared" si="2"/>
        <v>2456.4435261707986</v>
      </c>
      <c r="J41">
        <v>27</v>
      </c>
      <c r="K41">
        <f t="shared" si="1"/>
        <v>68.58</v>
      </c>
      <c r="L41" t="s">
        <v>15</v>
      </c>
      <c r="M41">
        <v>13.001240181893344</v>
      </c>
      <c r="N41">
        <v>41.019016122364611</v>
      </c>
      <c r="O41">
        <v>59.446052087639522</v>
      </c>
      <c r="P41">
        <v>43.054981397271597</v>
      </c>
      <c r="Q41">
        <v>12.308805291442743</v>
      </c>
      <c r="R41">
        <v>0.47540305911533698</v>
      </c>
      <c r="S41">
        <v>0.21703183133526247</v>
      </c>
      <c r="T41">
        <v>2.2943365026870612</v>
      </c>
      <c r="U41">
        <v>0.42372881355932196</v>
      </c>
      <c r="V41">
        <v>5.188094253823893</v>
      </c>
      <c r="W41">
        <v>-0.94047126911947077</v>
      </c>
      <c r="X41">
        <v>-1.9404712691194708</v>
      </c>
      <c r="Y41">
        <v>55.284828441504757</v>
      </c>
      <c r="Z41">
        <v>56.946186440677977</v>
      </c>
      <c r="AA41">
        <v>2.0186369958275381</v>
      </c>
      <c r="AB41">
        <v>32.654402645721362</v>
      </c>
      <c r="AC41">
        <v>51.288507647788336</v>
      </c>
      <c r="AD41">
        <v>57.432078469488729</v>
      </c>
      <c r="AE41">
        <v>94.255705972179001</v>
      </c>
      <c r="AF41">
        <v>89.111378853058184</v>
      </c>
    </row>
    <row r="42" spans="1:40" x14ac:dyDescent="0.2">
      <c r="A42">
        <v>2022</v>
      </c>
      <c r="B42">
        <v>4</v>
      </c>
      <c r="C42" t="s">
        <v>5</v>
      </c>
      <c r="D42" t="s">
        <v>9</v>
      </c>
      <c r="E42">
        <v>1</v>
      </c>
      <c r="F42" s="1">
        <v>44772</v>
      </c>
      <c r="G42">
        <v>40.4</v>
      </c>
      <c r="H42">
        <f t="shared" si="0"/>
        <v>1616</v>
      </c>
      <c r="I42">
        <f t="shared" si="2"/>
        <v>1501.3663911845729</v>
      </c>
      <c r="J42">
        <v>29</v>
      </c>
      <c r="K42">
        <f t="shared" si="1"/>
        <v>73.66</v>
      </c>
      <c r="L42" t="s">
        <v>15</v>
      </c>
      <c r="M42">
        <v>13.215996667360965</v>
      </c>
      <c r="N42">
        <v>36.169548010831079</v>
      </c>
      <c r="O42">
        <v>56.717350551968352</v>
      </c>
      <c r="P42">
        <v>40.751926681941264</v>
      </c>
      <c r="Q42">
        <v>12.486981878775257</v>
      </c>
      <c r="R42">
        <v>0.65611330972714021</v>
      </c>
      <c r="S42">
        <v>0.21870443657571337</v>
      </c>
      <c r="T42">
        <v>2.2078733597167259</v>
      </c>
      <c r="U42">
        <v>0.3020204124140804</v>
      </c>
      <c r="V42">
        <v>5.9362632784836498</v>
      </c>
      <c r="W42">
        <v>-0.88523224328264949</v>
      </c>
      <c r="X42">
        <v>-1.8852322432826494</v>
      </c>
      <c r="Y42">
        <v>52.747136013330568</v>
      </c>
      <c r="Z42">
        <v>60.723922099562593</v>
      </c>
      <c r="AA42">
        <v>2.1157546823356586</v>
      </c>
      <c r="AB42">
        <v>34.922099562591114</v>
      </c>
      <c r="AC42">
        <v>49.759279316809</v>
      </c>
      <c r="AD42">
        <v>57.853650041469251</v>
      </c>
      <c r="AE42">
        <v>99.515553630444828</v>
      </c>
      <c r="AF42">
        <v>99.594513575143665</v>
      </c>
    </row>
    <row r="43" spans="1:40" x14ac:dyDescent="0.2">
      <c r="A43">
        <v>2022</v>
      </c>
      <c r="B43">
        <v>1</v>
      </c>
      <c r="C43" t="s">
        <v>6</v>
      </c>
      <c r="D43" t="s">
        <v>9</v>
      </c>
      <c r="E43">
        <v>1</v>
      </c>
      <c r="F43" s="1">
        <v>44772</v>
      </c>
      <c r="G43">
        <v>50</v>
      </c>
      <c r="H43">
        <f t="shared" si="0"/>
        <v>2000</v>
      </c>
      <c r="I43">
        <f t="shared" si="2"/>
        <v>1858.1267217630855</v>
      </c>
      <c r="J43">
        <v>23</v>
      </c>
      <c r="K43">
        <f t="shared" si="1"/>
        <v>58.42</v>
      </c>
      <c r="L43" t="s">
        <v>15</v>
      </c>
      <c r="M43">
        <v>12.875181121920926</v>
      </c>
      <c r="N43">
        <v>39.184433864624296</v>
      </c>
      <c r="O43">
        <v>62.926930242185875</v>
      </c>
      <c r="P43">
        <v>42.868971227489133</v>
      </c>
      <c r="Q43">
        <v>12.637135168702132</v>
      </c>
      <c r="R43">
        <v>0.47609190643759053</v>
      </c>
      <c r="S43">
        <v>0.21734630511281308</v>
      </c>
      <c r="T43">
        <v>2.3183605878700062</v>
      </c>
      <c r="U43">
        <v>0.33119436969571514</v>
      </c>
      <c r="V43">
        <v>5.971848478575863</v>
      </c>
      <c r="W43">
        <v>-1.2419788863589318</v>
      </c>
      <c r="X43">
        <v>-2.2419788863589316</v>
      </c>
      <c r="Y43">
        <v>58.522045125232864</v>
      </c>
      <c r="Z43">
        <v>58.375326019457674</v>
      </c>
      <c r="AA43">
        <v>1.9069736842105265</v>
      </c>
      <c r="AB43">
        <v>29.84475263920514</v>
      </c>
      <c r="AC43">
        <v>51.164996895052781</v>
      </c>
      <c r="AD43">
        <v>55.498948814260658</v>
      </c>
      <c r="AE43">
        <v>86.044743813123645</v>
      </c>
      <c r="AF43">
        <v>86.294736842105266</v>
      </c>
      <c r="AH43">
        <f>AVERAGE(J43:J46)</f>
        <v>26.25</v>
      </c>
      <c r="AI43">
        <f>AVERAGE(I43:I46)</f>
        <v>2190.7314049586776</v>
      </c>
      <c r="AJ43">
        <f>AVERAGE(M43:M46)</f>
        <v>12.905208286739965</v>
      </c>
      <c r="AK43">
        <f>AVERAGE(N43:N46)</f>
        <v>37.18064030543087</v>
      </c>
      <c r="AL43">
        <f>AVERAGE(O43:O46)</f>
        <v>61.772136303609592</v>
      </c>
      <c r="AM43">
        <f>AVERAGE(AE43:AE46)</f>
        <v>89.683893037799521</v>
      </c>
      <c r="AN43">
        <f>AVERAGE(AF43:AF46)</f>
        <v>90.318649227326716</v>
      </c>
    </row>
    <row r="44" spans="1:40" x14ac:dyDescent="0.2">
      <c r="A44">
        <v>2022</v>
      </c>
      <c r="B44">
        <v>2</v>
      </c>
      <c r="C44" t="s">
        <v>6</v>
      </c>
      <c r="D44" t="s">
        <v>9</v>
      </c>
      <c r="E44">
        <v>1</v>
      </c>
      <c r="F44" s="1">
        <v>44772</v>
      </c>
      <c r="G44">
        <v>62.4</v>
      </c>
      <c r="H44">
        <f t="shared" si="0"/>
        <v>2496</v>
      </c>
      <c r="I44">
        <f t="shared" si="2"/>
        <v>2318.9421487603304</v>
      </c>
      <c r="J44">
        <v>27</v>
      </c>
      <c r="K44">
        <f t="shared" si="1"/>
        <v>68.58</v>
      </c>
      <c r="L44" t="s">
        <v>16</v>
      </c>
      <c r="M44">
        <v>9.9333675038441829</v>
      </c>
      <c r="N44">
        <v>36.832393644284984</v>
      </c>
      <c r="O44">
        <v>63.177857508969758</v>
      </c>
      <c r="P44">
        <v>44.848795489492574</v>
      </c>
      <c r="Q44">
        <v>12.537160430548438</v>
      </c>
      <c r="R44">
        <v>0.47155304971809336</v>
      </c>
      <c r="S44">
        <v>0.20502306509482321</v>
      </c>
      <c r="T44">
        <v>2.3475140953357254</v>
      </c>
      <c r="U44">
        <v>0.39979497693490523</v>
      </c>
      <c r="V44">
        <v>5.8021527421834955</v>
      </c>
      <c r="W44">
        <v>-1.0456176319835981</v>
      </c>
      <c r="X44">
        <v>-2.0456176319835979</v>
      </c>
      <c r="Y44">
        <v>58.755407483341877</v>
      </c>
      <c r="Z44">
        <v>60.207565351102005</v>
      </c>
      <c r="AA44">
        <v>1.8993996430309914</v>
      </c>
      <c r="AB44">
        <v>32.356842644797538</v>
      </c>
      <c r="AC44">
        <v>52.479600205023068</v>
      </c>
      <c r="AD44">
        <v>56.721777984531855</v>
      </c>
      <c r="AE44">
        <v>87.591321021059315</v>
      </c>
      <c r="AF44">
        <v>88.649789252440485</v>
      </c>
    </row>
    <row r="45" spans="1:40" x14ac:dyDescent="0.2">
      <c r="A45">
        <v>2022</v>
      </c>
      <c r="B45">
        <v>3</v>
      </c>
      <c r="C45" t="s">
        <v>6</v>
      </c>
      <c r="D45" t="s">
        <v>9</v>
      </c>
      <c r="E45">
        <v>1</v>
      </c>
      <c r="F45" s="1">
        <v>44772</v>
      </c>
      <c r="G45">
        <v>57</v>
      </c>
      <c r="H45">
        <f t="shared" si="0"/>
        <v>2280</v>
      </c>
      <c r="I45">
        <f t="shared" si="2"/>
        <v>2118.2644628099174</v>
      </c>
      <c r="J45">
        <v>27</v>
      </c>
      <c r="K45">
        <f t="shared" si="1"/>
        <v>68.58</v>
      </c>
      <c r="L45" t="s">
        <v>16</v>
      </c>
      <c r="M45">
        <v>14.579496623695521</v>
      </c>
      <c r="N45">
        <v>35.410272150603646</v>
      </c>
      <c r="O45">
        <v>61.418047882136285</v>
      </c>
      <c r="P45">
        <v>43.032535297728671</v>
      </c>
      <c r="Q45">
        <v>16.23695518723143</v>
      </c>
      <c r="R45">
        <v>0.52179251074278699</v>
      </c>
      <c r="S45">
        <v>0.24554941682013506</v>
      </c>
      <c r="T45">
        <v>2.7317372621240024</v>
      </c>
      <c r="U45">
        <v>0.48086760793943112</v>
      </c>
      <c r="V45">
        <v>5.6374053611622674</v>
      </c>
      <c r="W45">
        <v>-0.70595457335788825</v>
      </c>
      <c r="X45">
        <v>-1.7059545733578882</v>
      </c>
      <c r="Y45">
        <v>57.118784530386748</v>
      </c>
      <c r="Z45">
        <v>61.315397994679763</v>
      </c>
      <c r="AA45">
        <v>1.9538230884557719</v>
      </c>
      <c r="AB45">
        <v>29.007673419275619</v>
      </c>
      <c r="AC45">
        <v>51.27360343769184</v>
      </c>
      <c r="AD45">
        <v>56.675295225691798</v>
      </c>
      <c r="AE45">
        <v>90.027236062604729</v>
      </c>
      <c r="AF45">
        <v>92.867783162682215</v>
      </c>
    </row>
    <row r="46" spans="1:40" x14ac:dyDescent="0.2">
      <c r="A46">
        <v>2022</v>
      </c>
      <c r="B46">
        <v>4</v>
      </c>
      <c r="C46" t="s">
        <v>6</v>
      </c>
      <c r="D46" t="s">
        <v>9</v>
      </c>
      <c r="E46">
        <v>1</v>
      </c>
      <c r="F46" s="1">
        <v>44772</v>
      </c>
      <c r="G46">
        <v>66.400000000000006</v>
      </c>
      <c r="H46">
        <f t="shared" si="0"/>
        <v>2656</v>
      </c>
      <c r="I46">
        <f t="shared" si="2"/>
        <v>2467.5922865013772</v>
      </c>
      <c r="J46">
        <v>28</v>
      </c>
      <c r="K46">
        <f t="shared" si="1"/>
        <v>71.12</v>
      </c>
      <c r="L46" t="s">
        <v>15</v>
      </c>
      <c r="M46">
        <v>14.232787897499227</v>
      </c>
      <c r="N46">
        <v>37.295461562210555</v>
      </c>
      <c r="O46">
        <v>59.565709581146443</v>
      </c>
      <c r="P46">
        <v>44.952145723988885</v>
      </c>
      <c r="Q46">
        <v>15.313368323556652</v>
      </c>
      <c r="R46">
        <v>0.48368838118760932</v>
      </c>
      <c r="S46">
        <v>0.25728105382319649</v>
      </c>
      <c r="T46">
        <v>2.6448492333024594</v>
      </c>
      <c r="U46">
        <v>0.45281465472882576</v>
      </c>
      <c r="V46">
        <v>5.0324174127817223</v>
      </c>
      <c r="W46">
        <v>-0.85417309869301217</v>
      </c>
      <c r="X46">
        <v>-1.8541730986930123</v>
      </c>
      <c r="Y46">
        <v>55.396109910466194</v>
      </c>
      <c r="Z46">
        <v>59.846835443037982</v>
      </c>
      <c r="AA46">
        <v>2.0145818935729096</v>
      </c>
      <c r="AB46">
        <v>31.225275290727595</v>
      </c>
      <c r="AC46">
        <v>52.548224760728615</v>
      </c>
      <c r="AD46">
        <v>58.0462348122919</v>
      </c>
      <c r="AE46">
        <v>95.072271254410381</v>
      </c>
      <c r="AF46">
        <v>93.462287652078899</v>
      </c>
    </row>
    <row r="47" spans="1:40" x14ac:dyDescent="0.2">
      <c r="A47">
        <v>2022</v>
      </c>
      <c r="B47">
        <v>1</v>
      </c>
      <c r="C47" t="s">
        <v>2</v>
      </c>
      <c r="D47" t="s">
        <v>9</v>
      </c>
      <c r="E47">
        <v>1</v>
      </c>
      <c r="F47" s="1">
        <v>44763</v>
      </c>
      <c r="G47">
        <v>41.7</v>
      </c>
      <c r="H47">
        <f t="shared" si="0"/>
        <v>1668</v>
      </c>
      <c r="I47">
        <f t="shared" si="2"/>
        <v>1549.6776859504132</v>
      </c>
      <c r="J47">
        <v>26.5</v>
      </c>
      <c r="K47">
        <f t="shared" si="1"/>
        <v>67.31</v>
      </c>
      <c r="L47" t="s">
        <v>15</v>
      </c>
      <c r="M47">
        <v>16.385690789473685</v>
      </c>
      <c r="N47">
        <v>33.418996710526308</v>
      </c>
      <c r="O47">
        <v>50.904605263157897</v>
      </c>
      <c r="P47">
        <v>43.462171052631582</v>
      </c>
      <c r="Q47">
        <v>15.131578947368421</v>
      </c>
      <c r="R47">
        <v>0.43174342105263153</v>
      </c>
      <c r="S47">
        <v>0.2569901315789474</v>
      </c>
      <c r="T47">
        <v>2.1175986842105265</v>
      </c>
      <c r="U47">
        <v>0.55509868421052633</v>
      </c>
      <c r="V47">
        <v>3.4025493421052633</v>
      </c>
      <c r="W47">
        <v>-0.66817434210526316</v>
      </c>
      <c r="X47">
        <v>-1.6681743421052633</v>
      </c>
      <c r="Y47">
        <v>47.34128289473685</v>
      </c>
      <c r="Z47">
        <v>62.866601562500009</v>
      </c>
      <c r="AA47">
        <v>2.3573505654281099</v>
      </c>
      <c r="AB47">
        <v>36.941200657894726</v>
      </c>
      <c r="AC47">
        <v>51.558881578947371</v>
      </c>
      <c r="AD47">
        <v>61.225773115586037</v>
      </c>
      <c r="AE47">
        <v>117.34196005918693</v>
      </c>
      <c r="AF47">
        <v>114.88265018597137</v>
      </c>
      <c r="AH47">
        <f>AVERAGE(J47:J50)</f>
        <v>27.25</v>
      </c>
      <c r="AI47">
        <f>AVERAGE(I47:I50)</f>
        <v>2420.2100550964187</v>
      </c>
      <c r="AJ47">
        <f>AVERAGE(M47:M50)</f>
        <v>15.168513138924435</v>
      </c>
      <c r="AK47">
        <f>AVERAGE(N47:N50)</f>
        <v>35.036396989720259</v>
      </c>
      <c r="AL47">
        <f>AVERAGE(O47:O50)</f>
        <v>53.548705909920145</v>
      </c>
      <c r="AM47">
        <f>AVERAGE(AE47:AE50)</f>
        <v>109.86281311271011</v>
      </c>
      <c r="AN47">
        <f>AVERAGE(AF47:AF50)</f>
        <v>107.30404464077274</v>
      </c>
    </row>
    <row r="48" spans="1:40" x14ac:dyDescent="0.2">
      <c r="A48">
        <v>2022</v>
      </c>
      <c r="B48">
        <v>2</v>
      </c>
      <c r="C48" t="s">
        <v>2</v>
      </c>
      <c r="D48" t="s">
        <v>9</v>
      </c>
      <c r="E48">
        <v>1</v>
      </c>
      <c r="F48" s="1">
        <v>44763</v>
      </c>
      <c r="G48">
        <v>80</v>
      </c>
      <c r="H48">
        <f t="shared" si="0"/>
        <v>3200</v>
      </c>
      <c r="I48">
        <f t="shared" si="2"/>
        <v>2973.0027548209364</v>
      </c>
      <c r="J48">
        <v>29.5</v>
      </c>
      <c r="K48">
        <f t="shared" si="1"/>
        <v>74.930000000000007</v>
      </c>
      <c r="L48" t="s">
        <v>16</v>
      </c>
      <c r="M48">
        <v>14.762396694214875</v>
      </c>
      <c r="N48">
        <v>36.828512396694215</v>
      </c>
      <c r="O48">
        <v>54.700413223140501</v>
      </c>
      <c r="P48">
        <v>42.179752066115697</v>
      </c>
      <c r="Q48">
        <v>16.497933884297524</v>
      </c>
      <c r="R48">
        <v>0.5475206611570248</v>
      </c>
      <c r="S48">
        <v>0.24793388429752067</v>
      </c>
      <c r="T48">
        <v>2.2727272727272729</v>
      </c>
      <c r="U48">
        <v>0.45454545454545453</v>
      </c>
      <c r="V48">
        <v>4.1012396694214877</v>
      </c>
      <c r="W48">
        <v>-0.73347107438016523</v>
      </c>
      <c r="X48">
        <v>-1.7334710743801653</v>
      </c>
      <c r="Y48">
        <v>50.87138429752067</v>
      </c>
      <c r="Z48">
        <v>60.210588842975213</v>
      </c>
      <c r="AA48">
        <v>2.1937677053824363</v>
      </c>
      <c r="AB48">
        <v>35.099690082644614</v>
      </c>
      <c r="AC48">
        <v>50.707355371900825</v>
      </c>
      <c r="AD48">
        <v>59.253214403473109</v>
      </c>
      <c r="AE48">
        <v>105.68112861661847</v>
      </c>
      <c r="AF48">
        <v>102.39383358587524</v>
      </c>
    </row>
    <row r="49" spans="1:40" x14ac:dyDescent="0.2">
      <c r="A49">
        <v>2022</v>
      </c>
      <c r="B49">
        <v>3</v>
      </c>
      <c r="C49" t="s">
        <v>2</v>
      </c>
      <c r="D49" t="s">
        <v>9</v>
      </c>
      <c r="E49">
        <v>1</v>
      </c>
      <c r="F49" s="1">
        <v>44763</v>
      </c>
      <c r="G49">
        <v>68.8</v>
      </c>
      <c r="H49">
        <f t="shared" si="0"/>
        <v>2752</v>
      </c>
      <c r="I49">
        <f t="shared" si="2"/>
        <v>2556.7823691460053</v>
      </c>
      <c r="J49">
        <v>29</v>
      </c>
      <c r="K49">
        <f t="shared" si="1"/>
        <v>73.66</v>
      </c>
      <c r="L49" t="s">
        <v>15</v>
      </c>
      <c r="M49">
        <v>12.960662525879918</v>
      </c>
      <c r="N49">
        <v>36.128364389233958</v>
      </c>
      <c r="O49">
        <v>56.821946169772261</v>
      </c>
      <c r="P49">
        <v>43.509316770186338</v>
      </c>
      <c r="Q49">
        <v>12.111801242236025</v>
      </c>
      <c r="R49">
        <v>0.50724637681159424</v>
      </c>
      <c r="S49">
        <v>0.23809523809523811</v>
      </c>
      <c r="T49">
        <v>2.360248447204969</v>
      </c>
      <c r="U49">
        <v>0.38302277432712217</v>
      </c>
      <c r="V49">
        <v>4.316770186335404</v>
      </c>
      <c r="W49">
        <v>-0.49689440993788819</v>
      </c>
      <c r="X49">
        <v>-1.4968944099378882</v>
      </c>
      <c r="Y49">
        <v>52.844409937888209</v>
      </c>
      <c r="Z49">
        <v>60.75600414078675</v>
      </c>
      <c r="AA49">
        <v>2.1118600838039714</v>
      </c>
      <c r="AB49">
        <v>34.691821946169767</v>
      </c>
      <c r="AC49">
        <v>51.590186335403729</v>
      </c>
      <c r="AD49">
        <v>59.269319409873589</v>
      </c>
      <c r="AE49">
        <v>101.76301614304064</v>
      </c>
      <c r="AF49">
        <v>99.463705423532033</v>
      </c>
    </row>
    <row r="50" spans="1:40" x14ac:dyDescent="0.2">
      <c r="A50">
        <v>2022</v>
      </c>
      <c r="B50">
        <v>4</v>
      </c>
      <c r="C50" t="s">
        <v>2</v>
      </c>
      <c r="D50" t="s">
        <v>9</v>
      </c>
      <c r="E50">
        <v>1</v>
      </c>
      <c r="F50" s="1">
        <v>44763</v>
      </c>
      <c r="G50">
        <v>70</v>
      </c>
      <c r="H50">
        <f t="shared" si="0"/>
        <v>2800</v>
      </c>
      <c r="I50">
        <f t="shared" si="2"/>
        <v>2601.3774104683193</v>
      </c>
      <c r="J50">
        <v>24</v>
      </c>
      <c r="K50">
        <f t="shared" si="1"/>
        <v>60.96</v>
      </c>
      <c r="L50" t="s">
        <v>15</v>
      </c>
      <c r="M50">
        <v>16.565302546129264</v>
      </c>
      <c r="N50">
        <v>33.769714462426549</v>
      </c>
      <c r="O50">
        <v>51.767858983609941</v>
      </c>
      <c r="P50">
        <v>42.222451293681061</v>
      </c>
      <c r="Q50">
        <v>12.730646325121119</v>
      </c>
      <c r="R50">
        <v>0.50510256674569631</v>
      </c>
      <c r="S50">
        <v>0.23708895990104112</v>
      </c>
      <c r="T50">
        <v>1.8657870322647148</v>
      </c>
      <c r="U50">
        <v>0.54633542933718171</v>
      </c>
      <c r="V50">
        <v>3.3604783012060611</v>
      </c>
      <c r="W50">
        <v>-0.32986290073188329</v>
      </c>
      <c r="X50">
        <v>-1.3298629007318832</v>
      </c>
      <c r="Y50">
        <v>48.144108854757249</v>
      </c>
      <c r="Z50">
        <v>62.593392433769722</v>
      </c>
      <c r="AA50">
        <v>2.3180406212664275</v>
      </c>
      <c r="AB50">
        <v>35.620451499845373</v>
      </c>
      <c r="AC50">
        <v>50.735707659004227</v>
      </c>
      <c r="AD50">
        <v>60.843684227715997</v>
      </c>
      <c r="AE50">
        <v>114.66514763199442</v>
      </c>
      <c r="AF50">
        <v>112.4759893677123</v>
      </c>
    </row>
    <row r="51" spans="1:40" x14ac:dyDescent="0.2">
      <c r="A51">
        <v>2022</v>
      </c>
      <c r="B51">
        <v>1</v>
      </c>
      <c r="C51" t="s">
        <v>4</v>
      </c>
      <c r="D51" t="s">
        <v>9</v>
      </c>
      <c r="E51">
        <v>1</v>
      </c>
      <c r="F51" s="1">
        <v>44763</v>
      </c>
      <c r="G51">
        <v>60.6</v>
      </c>
      <c r="H51">
        <f t="shared" si="0"/>
        <v>2424</v>
      </c>
      <c r="I51">
        <f t="shared" si="2"/>
        <v>2252.0495867768595</v>
      </c>
      <c r="J51">
        <v>27</v>
      </c>
      <c r="K51">
        <f t="shared" si="1"/>
        <v>68.58</v>
      </c>
      <c r="L51" t="s">
        <v>15</v>
      </c>
      <c r="M51">
        <v>15.311203319502074</v>
      </c>
      <c r="N51">
        <v>35.767634854771778</v>
      </c>
      <c r="O51">
        <v>52.074688796680505</v>
      </c>
      <c r="P51">
        <v>41.348547717842322</v>
      </c>
      <c r="Q51">
        <v>13.651452282157676</v>
      </c>
      <c r="R51">
        <v>0.62240663900414939</v>
      </c>
      <c r="S51">
        <v>0.23858921161825725</v>
      </c>
      <c r="T51">
        <v>2.1265560165975099</v>
      </c>
      <c r="U51">
        <v>0.45643153526970948</v>
      </c>
      <c r="V51">
        <v>5.0311203319502074</v>
      </c>
      <c r="W51">
        <v>-0.49792531120331945</v>
      </c>
      <c r="X51">
        <v>-1.4979253112033195</v>
      </c>
      <c r="Y51">
        <v>48.429460580912874</v>
      </c>
      <c r="Z51">
        <v>61.037012448132785</v>
      </c>
      <c r="AA51">
        <v>2.3043824701195215</v>
      </c>
      <c r="AB51">
        <v>36.757261410788374</v>
      </c>
      <c r="AC51">
        <v>50.155435684647301</v>
      </c>
      <c r="AD51">
        <v>60.363648032919542</v>
      </c>
      <c r="AE51">
        <v>113.09018891018255</v>
      </c>
      <c r="AF51">
        <v>109.03303993329008</v>
      </c>
      <c r="AH51">
        <f>AVERAGE(J51:J54)</f>
        <v>28.5</v>
      </c>
      <c r="AI51">
        <f>AVERAGE(I51:I54)</f>
        <v>2878.238292011019</v>
      </c>
      <c r="AJ51">
        <f>AVERAGE(M51:M54)</f>
        <v>15.273966609199793</v>
      </c>
      <c r="AK51">
        <f>AVERAGE(N51:N54)</f>
        <v>35.076900029945151</v>
      </c>
      <c r="AL51">
        <f>AVERAGE(O51:O54)</f>
        <v>52.88226808004783</v>
      </c>
      <c r="AM51">
        <f>AVERAGE(AE51:AE54)</f>
        <v>112.96168243732986</v>
      </c>
      <c r="AN51">
        <f>AVERAGE(AF51:AF54)</f>
        <v>108.37820818786244</v>
      </c>
    </row>
    <row r="52" spans="1:40" x14ac:dyDescent="0.2">
      <c r="A52">
        <v>2022</v>
      </c>
      <c r="B52">
        <v>2</v>
      </c>
      <c r="C52" t="s">
        <v>4</v>
      </c>
      <c r="D52" t="s">
        <v>9</v>
      </c>
      <c r="E52">
        <v>1</v>
      </c>
      <c r="F52" s="1">
        <v>44763</v>
      </c>
      <c r="G52">
        <v>88.1</v>
      </c>
      <c r="H52">
        <f t="shared" si="0"/>
        <v>3524</v>
      </c>
      <c r="I52">
        <f t="shared" si="2"/>
        <v>3274.0192837465561</v>
      </c>
      <c r="J52">
        <v>29</v>
      </c>
      <c r="K52">
        <f t="shared" si="1"/>
        <v>73.66</v>
      </c>
      <c r="L52" t="s">
        <v>15</v>
      </c>
      <c r="M52">
        <v>15.999588435024181</v>
      </c>
      <c r="N52">
        <v>35.312274925403848</v>
      </c>
      <c r="O52">
        <v>51.322152484823548</v>
      </c>
      <c r="P52">
        <v>45.930651301574237</v>
      </c>
      <c r="Q52">
        <v>16.411153410844737</v>
      </c>
      <c r="R52">
        <v>0.54532359296223898</v>
      </c>
      <c r="S52">
        <v>0.22636073670130674</v>
      </c>
      <c r="T52">
        <v>1.9137771375655934</v>
      </c>
      <c r="U52">
        <v>0.63792571252186436</v>
      </c>
      <c r="V52">
        <v>3.2925198065644619</v>
      </c>
      <c r="W52">
        <v>-0.4321432246115855</v>
      </c>
      <c r="X52">
        <v>-1.4321432246115855</v>
      </c>
      <c r="Y52">
        <v>47.729601810885903</v>
      </c>
      <c r="Z52">
        <v>61.391737833110412</v>
      </c>
      <c r="AA52">
        <v>2.3381716118684839</v>
      </c>
      <c r="AB52">
        <v>36.702952978701504</v>
      </c>
      <c r="AC52">
        <v>53.19795246424529</v>
      </c>
      <c r="AD52">
        <v>62.154054152612375</v>
      </c>
      <c r="AE52">
        <v>118.15190648957295</v>
      </c>
      <c r="AF52">
        <v>111.27474310438073</v>
      </c>
    </row>
    <row r="53" spans="1:40" x14ac:dyDescent="0.2">
      <c r="A53">
        <v>2022</v>
      </c>
      <c r="B53">
        <v>3</v>
      </c>
      <c r="C53" t="s">
        <v>4</v>
      </c>
      <c r="D53" t="s">
        <v>9</v>
      </c>
      <c r="E53">
        <v>1</v>
      </c>
      <c r="F53" s="1">
        <v>44763</v>
      </c>
      <c r="G53">
        <v>93.9</v>
      </c>
      <c r="H53">
        <f t="shared" si="0"/>
        <v>3756</v>
      </c>
      <c r="I53">
        <f t="shared" si="2"/>
        <v>3489.5619834710747</v>
      </c>
      <c r="J53">
        <v>31</v>
      </c>
      <c r="K53">
        <f t="shared" si="1"/>
        <v>78.739999999999995</v>
      </c>
      <c r="L53" t="s">
        <v>15</v>
      </c>
      <c r="M53">
        <v>14.165555441583756</v>
      </c>
      <c r="N53">
        <v>35.285670325161554</v>
      </c>
      <c r="O53">
        <v>54.89793825007694</v>
      </c>
      <c r="P53">
        <v>48.538311621704793</v>
      </c>
      <c r="Q53">
        <v>16.319622525387221</v>
      </c>
      <c r="R53">
        <v>0.53338803979895377</v>
      </c>
      <c r="S53">
        <v>0.2461790952918248</v>
      </c>
      <c r="T53">
        <v>2.5028208021335523</v>
      </c>
      <c r="U53">
        <v>0.59493281362190997</v>
      </c>
      <c r="V53">
        <v>4.0824699969227618</v>
      </c>
      <c r="W53">
        <v>-0.8308544466099087</v>
      </c>
      <c r="X53">
        <v>-1.8308544466099086</v>
      </c>
      <c r="Y53">
        <v>51.055082572571557</v>
      </c>
      <c r="Z53">
        <v>61.412462816699154</v>
      </c>
      <c r="AA53">
        <v>2.185874439461883</v>
      </c>
      <c r="AB53">
        <v>35.610216432454592</v>
      </c>
      <c r="AC53">
        <v>54.929438916811989</v>
      </c>
      <c r="AD53">
        <v>61.270475903885853</v>
      </c>
      <c r="AE53">
        <v>108.88582696908072</v>
      </c>
      <c r="AF53">
        <v>104.06196336079533</v>
      </c>
    </row>
    <row r="54" spans="1:40" x14ac:dyDescent="0.2">
      <c r="A54">
        <v>2022</v>
      </c>
      <c r="B54">
        <v>4</v>
      </c>
      <c r="C54" t="s">
        <v>4</v>
      </c>
      <c r="D54" t="s">
        <v>9</v>
      </c>
      <c r="E54">
        <v>1</v>
      </c>
      <c r="F54" s="1">
        <v>44763</v>
      </c>
      <c r="G54">
        <v>67.2</v>
      </c>
      <c r="H54">
        <f t="shared" si="0"/>
        <v>2688</v>
      </c>
      <c r="I54">
        <f t="shared" si="2"/>
        <v>2497.322314049587</v>
      </c>
      <c r="J54">
        <v>27</v>
      </c>
      <c r="K54">
        <f t="shared" si="1"/>
        <v>68.58</v>
      </c>
      <c r="L54" t="s">
        <v>15</v>
      </c>
      <c r="M54">
        <v>15.619519240689156</v>
      </c>
      <c r="N54">
        <v>33.942020014443408</v>
      </c>
      <c r="O54">
        <v>53.23429278861034</v>
      </c>
      <c r="P54">
        <v>43.918291550603527</v>
      </c>
      <c r="Q54">
        <v>15.021149282987722</v>
      </c>
      <c r="R54">
        <v>0.56741978747549782</v>
      </c>
      <c r="S54">
        <v>0.2785515320334262</v>
      </c>
      <c r="T54">
        <v>2.8783658310120703</v>
      </c>
      <c r="U54">
        <v>0.50551944702362528</v>
      </c>
      <c r="V54">
        <v>4.4155576189002375</v>
      </c>
      <c r="W54">
        <v>-0.2476013618074899</v>
      </c>
      <c r="X54">
        <v>-1.2476013618074899</v>
      </c>
      <c r="Y54">
        <v>49.507892293407622</v>
      </c>
      <c r="Z54">
        <v>62.459166408748587</v>
      </c>
      <c r="AA54">
        <v>2.2541860465116277</v>
      </c>
      <c r="AB54">
        <v>35.120189827710703</v>
      </c>
      <c r="AC54">
        <v>51.861745589600744</v>
      </c>
      <c r="AD54">
        <v>60.959534946391813</v>
      </c>
      <c r="AE54">
        <v>111.71880738048323</v>
      </c>
      <c r="AF54">
        <v>109.1430863529836</v>
      </c>
    </row>
    <row r="55" spans="1:40" x14ac:dyDescent="0.2">
      <c r="A55">
        <v>2022</v>
      </c>
      <c r="B55">
        <v>1</v>
      </c>
      <c r="C55" t="s">
        <v>5</v>
      </c>
      <c r="D55" t="s">
        <v>8</v>
      </c>
      <c r="E55">
        <v>2</v>
      </c>
      <c r="F55" s="1">
        <v>45168</v>
      </c>
      <c r="G55">
        <v>39.6</v>
      </c>
      <c r="H55">
        <f t="shared" si="0"/>
        <v>1584</v>
      </c>
      <c r="I55">
        <f t="shared" ref="I55:I106" si="3">G55/435.6*4047*4</f>
        <v>1471.6363636363637</v>
      </c>
      <c r="J55">
        <v>13.5</v>
      </c>
      <c r="K55">
        <f t="shared" si="1"/>
        <v>34.29</v>
      </c>
      <c r="L55" t="s">
        <v>15</v>
      </c>
      <c r="M55">
        <v>17.068820814099876</v>
      </c>
      <c r="N55">
        <v>37.715065044062115</v>
      </c>
      <c r="O55">
        <v>54.227864036928239</v>
      </c>
      <c r="P55">
        <v>41.680654637012168</v>
      </c>
      <c r="Q55">
        <v>15.243390684011752</v>
      </c>
      <c r="R55">
        <v>0.70289550986151916</v>
      </c>
      <c r="S55">
        <v>0.22031053294167016</v>
      </c>
      <c r="T55">
        <v>1.4057910197230383</v>
      </c>
      <c r="U55">
        <v>0.47209399916072187</v>
      </c>
      <c r="V55">
        <v>6.347041544271927</v>
      </c>
      <c r="W55">
        <v>-0.72387746537977338</v>
      </c>
      <c r="X55">
        <v>-1.7238774653797733</v>
      </c>
      <c r="Y55">
        <v>50.431913554343268</v>
      </c>
      <c r="Z55">
        <v>59.51996433067562</v>
      </c>
      <c r="AA55">
        <v>2.2128845037724898</v>
      </c>
      <c r="AB55">
        <v>33.223143096936624</v>
      </c>
      <c r="AC55">
        <v>50.375954678976079</v>
      </c>
      <c r="AD55">
        <v>59.051749690949777</v>
      </c>
      <c r="AE55">
        <v>106.23959496890625</v>
      </c>
      <c r="AF55">
        <v>102.10140056778559</v>
      </c>
      <c r="AH55">
        <f>AVERAGE(J55:J58)</f>
        <v>15.75</v>
      </c>
      <c r="AI55">
        <f>AVERAGE(I55:I58)</f>
        <v>1333.2059228650137</v>
      </c>
      <c r="AJ55">
        <f>AVERAGE(M55:M58)</f>
        <v>18.697603955700167</v>
      </c>
      <c r="AK55">
        <f>AVERAGE(N55:N58)</f>
        <v>35.317745295120069</v>
      </c>
      <c r="AL55">
        <f>AVERAGE(O55:O58)</f>
        <v>51.280007320916894</v>
      </c>
      <c r="AM55">
        <f>AVERAGE(AE55:AE58)</f>
        <v>115.66208457903295</v>
      </c>
      <c r="AN55">
        <f>AVERAGE(AF55:AF58)</f>
        <v>112.20191028513331</v>
      </c>
    </row>
    <row r="56" spans="1:40" x14ac:dyDescent="0.2">
      <c r="A56">
        <v>2022</v>
      </c>
      <c r="B56">
        <v>2</v>
      </c>
      <c r="C56" t="s">
        <v>5</v>
      </c>
      <c r="D56" t="s">
        <v>8</v>
      </c>
      <c r="E56">
        <v>2</v>
      </c>
      <c r="F56" s="1">
        <v>45168</v>
      </c>
      <c r="G56">
        <v>25.2</v>
      </c>
      <c r="H56">
        <f t="shared" si="0"/>
        <v>1008</v>
      </c>
      <c r="I56">
        <f t="shared" si="3"/>
        <v>936.49586776859496</v>
      </c>
      <c r="J56">
        <v>13.5</v>
      </c>
      <c r="K56">
        <f t="shared" si="1"/>
        <v>34.29</v>
      </c>
      <c r="L56" t="s">
        <v>15</v>
      </c>
      <c r="M56">
        <v>23.024736457572274</v>
      </c>
      <c r="N56">
        <v>30.884041331802525</v>
      </c>
      <c r="O56">
        <v>45.350172215843862</v>
      </c>
      <c r="P56">
        <v>41.290053230351738</v>
      </c>
      <c r="Q56">
        <v>18.181818181818183</v>
      </c>
      <c r="R56">
        <v>0.73061267091117832</v>
      </c>
      <c r="S56">
        <v>0.29224506836447139</v>
      </c>
      <c r="T56">
        <v>2.3066485753052914</v>
      </c>
      <c r="U56">
        <v>0.64711407994990078</v>
      </c>
      <c r="V56">
        <v>4.3419267299864321</v>
      </c>
      <c r="W56">
        <v>0.20874647740319383</v>
      </c>
      <c r="X56">
        <v>-0.79125352259680615</v>
      </c>
      <c r="Y56">
        <v>42.175660160734793</v>
      </c>
      <c r="Z56">
        <v>64.841331802525843</v>
      </c>
      <c r="AA56">
        <v>2.6460759493670882</v>
      </c>
      <c r="AB56">
        <v>34.590856904289737</v>
      </c>
      <c r="AC56">
        <v>50.116595344953552</v>
      </c>
      <c r="AD56">
        <v>63.340654608042541</v>
      </c>
      <c r="AE56">
        <v>136.26356323212113</v>
      </c>
      <c r="AF56">
        <v>133.00394465705034</v>
      </c>
    </row>
    <row r="57" spans="1:40" x14ac:dyDescent="0.2">
      <c r="A57">
        <v>2022</v>
      </c>
      <c r="B57">
        <v>3</v>
      </c>
      <c r="C57" t="s">
        <v>5</v>
      </c>
      <c r="D57" t="s">
        <v>8</v>
      </c>
      <c r="E57">
        <v>2</v>
      </c>
      <c r="F57" s="1">
        <v>45168</v>
      </c>
      <c r="G57">
        <v>31.2</v>
      </c>
      <c r="H57">
        <f t="shared" si="0"/>
        <v>1248</v>
      </c>
      <c r="I57">
        <f t="shared" si="3"/>
        <v>1159.4710743801652</v>
      </c>
      <c r="J57">
        <v>20.5</v>
      </c>
      <c r="K57">
        <f t="shared" si="1"/>
        <v>52.07</v>
      </c>
      <c r="L57" t="s">
        <v>15</v>
      </c>
      <c r="M57">
        <v>18.926287092377059</v>
      </c>
      <c r="N57">
        <v>35.933731781482649</v>
      </c>
      <c r="O57">
        <v>51.913599664464712</v>
      </c>
      <c r="P57">
        <v>39.351997483485377</v>
      </c>
      <c r="Q57">
        <v>14.627241270839885</v>
      </c>
      <c r="R57">
        <v>0.71301247771836007</v>
      </c>
      <c r="S57">
        <v>0.24116598511062182</v>
      </c>
      <c r="T57">
        <v>1.499423298731257</v>
      </c>
      <c r="U57">
        <v>0.49281744783474879</v>
      </c>
      <c r="V57">
        <v>6.993813568208032</v>
      </c>
      <c r="W57">
        <v>-0.40893362692670648</v>
      </c>
      <c r="X57">
        <v>-1.4089336269267065</v>
      </c>
      <c r="Y57">
        <v>48.279647687952185</v>
      </c>
      <c r="Z57">
        <v>60.907622942225018</v>
      </c>
      <c r="AA57">
        <v>2.3115330236315899</v>
      </c>
      <c r="AB57">
        <v>33.202998846597467</v>
      </c>
      <c r="AC57">
        <v>48.829726329034287</v>
      </c>
      <c r="AD57">
        <v>59.504630837915002</v>
      </c>
      <c r="AE57">
        <v>111.8267636104449</v>
      </c>
      <c r="AF57">
        <v>109.13952079213502</v>
      </c>
    </row>
    <row r="58" spans="1:40" x14ac:dyDescent="0.2">
      <c r="A58">
        <v>2022</v>
      </c>
      <c r="B58">
        <v>4</v>
      </c>
      <c r="C58" t="s">
        <v>5</v>
      </c>
      <c r="D58" t="s">
        <v>8</v>
      </c>
      <c r="E58">
        <v>2</v>
      </c>
      <c r="F58" s="1">
        <v>45168</v>
      </c>
      <c r="G58">
        <v>47.5</v>
      </c>
      <c r="H58">
        <f t="shared" si="0"/>
        <v>1900</v>
      </c>
      <c r="I58">
        <f t="shared" si="3"/>
        <v>1765.2203856749311</v>
      </c>
      <c r="J58">
        <v>15.5</v>
      </c>
      <c r="K58">
        <f t="shared" si="1"/>
        <v>39.369999999999997</v>
      </c>
      <c r="L58" t="s">
        <v>15</v>
      </c>
      <c r="M58">
        <v>15.770571458751451</v>
      </c>
      <c r="N58">
        <v>36.738143023132992</v>
      </c>
      <c r="O58">
        <v>53.628393366430757</v>
      </c>
      <c r="P58">
        <v>41.523185803316785</v>
      </c>
      <c r="Q58">
        <v>15.622689341924579</v>
      </c>
      <c r="R58">
        <v>0.69715855075525512</v>
      </c>
      <c r="S58">
        <v>0.23238618358508503</v>
      </c>
      <c r="T58">
        <v>1.4788211682687229</v>
      </c>
      <c r="U58">
        <v>0.36970529206718072</v>
      </c>
      <c r="V58">
        <v>5.5244533643181581</v>
      </c>
      <c r="W58">
        <v>-0.61265448399704237</v>
      </c>
      <c r="X58">
        <v>-1.6126544839970425</v>
      </c>
      <c r="Y58">
        <v>49.87440583078061</v>
      </c>
      <c r="Z58">
        <v>60.280986584979402</v>
      </c>
      <c r="AA58">
        <v>2.2376206421114833</v>
      </c>
      <c r="AB58">
        <v>34.967677194464983</v>
      </c>
      <c r="AC58">
        <v>50.271395373402342</v>
      </c>
      <c r="AD58">
        <v>59.54166215369284</v>
      </c>
      <c r="AE58">
        <v>108.3184165046595</v>
      </c>
      <c r="AF58">
        <v>104.56277512356228</v>
      </c>
    </row>
    <row r="59" spans="1:40" x14ac:dyDescent="0.2">
      <c r="A59">
        <v>2022</v>
      </c>
      <c r="B59">
        <v>1</v>
      </c>
      <c r="C59" t="s">
        <v>6</v>
      </c>
      <c r="D59" t="s">
        <v>8</v>
      </c>
      <c r="E59">
        <v>2</v>
      </c>
      <c r="F59" s="1">
        <v>45170</v>
      </c>
      <c r="G59">
        <v>35.1</v>
      </c>
      <c r="H59">
        <f t="shared" si="0"/>
        <v>1404</v>
      </c>
      <c r="I59">
        <f t="shared" si="3"/>
        <v>1304.404958677686</v>
      </c>
      <c r="J59">
        <v>11</v>
      </c>
      <c r="K59">
        <f t="shared" si="1"/>
        <v>27.94</v>
      </c>
      <c r="L59" t="s">
        <v>17</v>
      </c>
      <c r="M59">
        <v>17.438948027551664</v>
      </c>
      <c r="N59">
        <v>34.940513462742636</v>
      </c>
      <c r="O59">
        <v>49.446879565852647</v>
      </c>
      <c r="P59">
        <v>40.043832185347526</v>
      </c>
      <c r="Q59">
        <v>15.685660613650596</v>
      </c>
      <c r="R59">
        <v>0.67835524942600722</v>
      </c>
      <c r="S59">
        <v>0.240033395950741</v>
      </c>
      <c r="T59">
        <v>1.7741598831141725</v>
      </c>
      <c r="U59">
        <v>0.41744938426215822</v>
      </c>
      <c r="V59">
        <v>5.4268419954080578</v>
      </c>
      <c r="W59">
        <v>-9.3926111458985592E-2</v>
      </c>
      <c r="X59">
        <v>-1.0939261114589856</v>
      </c>
      <c r="Y59">
        <v>45.985597996242966</v>
      </c>
      <c r="Z59">
        <v>61.681340012523492</v>
      </c>
      <c r="AA59">
        <v>2.4268467707893624</v>
      </c>
      <c r="AB59">
        <v>36.669380087664351</v>
      </c>
      <c r="AC59">
        <v>49.289104571070759</v>
      </c>
      <c r="AD59">
        <v>61.386273015622194</v>
      </c>
      <c r="AE59">
        <v>121.11794995020885</v>
      </c>
      <c r="AF59">
        <v>116.03965955608784</v>
      </c>
      <c r="AH59">
        <f>AVERAGE(J59:J62)</f>
        <v>12.375</v>
      </c>
      <c r="AI59">
        <f>AVERAGE(I59:I62)</f>
        <v>1298.8305785123966</v>
      </c>
      <c r="AJ59">
        <f>AVERAGE(M59:M62)</f>
        <v>16.179491341856519</v>
      </c>
      <c r="AK59">
        <f>AVERAGE(N59:N62)</f>
        <v>34.12333814541806</v>
      </c>
      <c r="AL59">
        <f>AVERAGE(O59:O62)</f>
        <v>49.299725401985981</v>
      </c>
      <c r="AM59">
        <f>AVERAGE(AE59:AE62)</f>
        <v>122.22132932169531</v>
      </c>
      <c r="AN59">
        <f>AVERAGE(AF59:AF62)</f>
        <v>117.60329824111552</v>
      </c>
    </row>
    <row r="60" spans="1:40" x14ac:dyDescent="0.2">
      <c r="A60">
        <v>2022</v>
      </c>
      <c r="B60">
        <v>2</v>
      </c>
      <c r="C60" t="s">
        <v>6</v>
      </c>
      <c r="D60" t="s">
        <v>8</v>
      </c>
      <c r="E60">
        <v>2</v>
      </c>
      <c r="F60" s="1">
        <v>45170</v>
      </c>
      <c r="G60">
        <v>27</v>
      </c>
      <c r="H60">
        <f t="shared" si="0"/>
        <v>1080</v>
      </c>
      <c r="I60">
        <f t="shared" si="3"/>
        <v>1003.388429752066</v>
      </c>
      <c r="J60">
        <v>12</v>
      </c>
      <c r="K60">
        <f t="shared" si="1"/>
        <v>30.48</v>
      </c>
      <c r="L60" t="s">
        <v>16</v>
      </c>
      <c r="M60">
        <v>16.414141414141412</v>
      </c>
      <c r="N60">
        <v>33.375420875420872</v>
      </c>
      <c r="O60">
        <v>49.463383838383834</v>
      </c>
      <c r="P60">
        <v>43.371212121212118</v>
      </c>
      <c r="Q60">
        <v>15.688131313131311</v>
      </c>
      <c r="R60">
        <v>0.74705387205387197</v>
      </c>
      <c r="S60">
        <v>0.22095959595959594</v>
      </c>
      <c r="T60">
        <v>1.8728956228956226</v>
      </c>
      <c r="U60">
        <v>0.35774410774410775</v>
      </c>
      <c r="V60">
        <v>5.3556397306397301</v>
      </c>
      <c r="W60">
        <v>-0.22095959595959594</v>
      </c>
      <c r="X60">
        <v>-1.220959595959596</v>
      </c>
      <c r="Y60">
        <v>46.000946969696969</v>
      </c>
      <c r="Z60">
        <v>62.900547138047145</v>
      </c>
      <c r="AA60">
        <v>2.426037013401404</v>
      </c>
      <c r="AB60">
        <v>37.805871212121218</v>
      </c>
      <c r="AC60">
        <v>51.49848484848485</v>
      </c>
      <c r="AD60">
        <v>62.355103205348939</v>
      </c>
      <c r="AE60">
        <v>122.98844581352931</v>
      </c>
      <c r="AF60">
        <v>118.29384148845126</v>
      </c>
    </row>
    <row r="61" spans="1:40" x14ac:dyDescent="0.2">
      <c r="A61">
        <v>2022</v>
      </c>
      <c r="B61">
        <v>3</v>
      </c>
      <c r="C61" t="s">
        <v>6</v>
      </c>
      <c r="D61" t="s">
        <v>8</v>
      </c>
      <c r="E61">
        <v>2</v>
      </c>
      <c r="F61" s="1">
        <v>45170</v>
      </c>
      <c r="G61">
        <v>39.1</v>
      </c>
      <c r="H61">
        <f t="shared" si="0"/>
        <v>1564</v>
      </c>
      <c r="I61">
        <f t="shared" si="3"/>
        <v>1453.0550964187328</v>
      </c>
      <c r="J61">
        <v>15</v>
      </c>
      <c r="K61">
        <f t="shared" si="1"/>
        <v>38.1</v>
      </c>
      <c r="L61" t="s">
        <v>16</v>
      </c>
      <c r="M61">
        <v>16.975405546834118</v>
      </c>
      <c r="N61">
        <v>32.946101517530089</v>
      </c>
      <c r="O61">
        <v>50.350601779173211</v>
      </c>
      <c r="P61">
        <v>40.408163265306122</v>
      </c>
      <c r="Q61">
        <v>14.306645735217163</v>
      </c>
      <c r="R61">
        <v>0.69073783359497654</v>
      </c>
      <c r="S61">
        <v>0.24071166928309787</v>
      </c>
      <c r="T61">
        <v>1.9256933542647829</v>
      </c>
      <c r="U61">
        <v>0.40816326530612246</v>
      </c>
      <c r="V61">
        <v>6.1538461538461542</v>
      </c>
      <c r="W61">
        <v>-0.12558869701726844</v>
      </c>
      <c r="X61">
        <v>-1.1255886970172684</v>
      </c>
      <c r="Y61">
        <v>46.826059654631088</v>
      </c>
      <c r="Z61">
        <v>63.234986917844068</v>
      </c>
      <c r="AA61">
        <v>2.383288297651216</v>
      </c>
      <c r="AB61">
        <v>36.324123495552065</v>
      </c>
      <c r="AC61">
        <v>49.531020408163265</v>
      </c>
      <c r="AD61">
        <v>61.103071684020549</v>
      </c>
      <c r="AE61">
        <v>118.39531357322727</v>
      </c>
      <c r="AF61">
        <v>116.82729017319807</v>
      </c>
    </row>
    <row r="62" spans="1:40" x14ac:dyDescent="0.2">
      <c r="A62">
        <v>2022</v>
      </c>
      <c r="B62">
        <v>4</v>
      </c>
      <c r="C62" t="s">
        <v>6</v>
      </c>
      <c r="D62" t="s">
        <v>8</v>
      </c>
      <c r="E62">
        <v>2</v>
      </c>
      <c r="F62" s="1">
        <v>45170</v>
      </c>
      <c r="G62">
        <v>38.6</v>
      </c>
      <c r="H62">
        <f t="shared" si="0"/>
        <v>1544</v>
      </c>
      <c r="I62">
        <f t="shared" si="3"/>
        <v>1434.4738292011018</v>
      </c>
      <c r="J62">
        <v>11.5</v>
      </c>
      <c r="K62">
        <f t="shared" si="1"/>
        <v>29.21</v>
      </c>
      <c r="L62" t="s">
        <v>16</v>
      </c>
      <c r="M62">
        <v>13.889470378898888</v>
      </c>
      <c r="N62">
        <v>35.231316725978637</v>
      </c>
      <c r="O62">
        <v>47.938036424534218</v>
      </c>
      <c r="P62">
        <v>42.401088549298713</v>
      </c>
      <c r="Q62">
        <v>14.025539041239272</v>
      </c>
      <c r="R62">
        <v>0.66987649152187556</v>
      </c>
      <c r="S62">
        <v>0.21980322378061545</v>
      </c>
      <c r="T62">
        <v>1.3920870839438979</v>
      </c>
      <c r="U62">
        <v>0.38727234666108434</v>
      </c>
      <c r="V62">
        <v>7.0860372618798406</v>
      </c>
      <c r="W62">
        <v>-0.97341427674272551</v>
      </c>
      <c r="X62">
        <v>-1.9734142767427256</v>
      </c>
      <c r="Y62">
        <v>44.582373874816824</v>
      </c>
      <c r="Z62">
        <v>61.454804270462645</v>
      </c>
      <c r="AA62">
        <v>2.5032314410480354</v>
      </c>
      <c r="AB62">
        <v>42.501570023027007</v>
      </c>
      <c r="AC62">
        <v>50.854322796734351</v>
      </c>
      <c r="AD62">
        <v>62.100465513963812</v>
      </c>
      <c r="AE62">
        <v>126.38360794981583</v>
      </c>
      <c r="AF62">
        <v>119.25240174672494</v>
      </c>
    </row>
    <row r="63" spans="1:40" x14ac:dyDescent="0.2">
      <c r="A63">
        <v>2022</v>
      </c>
      <c r="B63">
        <v>1</v>
      </c>
      <c r="C63" t="s">
        <v>2</v>
      </c>
      <c r="D63" t="s">
        <v>8</v>
      </c>
      <c r="E63">
        <v>2</v>
      </c>
      <c r="F63" s="1">
        <v>44782</v>
      </c>
      <c r="G63">
        <v>23.3</v>
      </c>
      <c r="H63">
        <f t="shared" si="0"/>
        <v>932</v>
      </c>
      <c r="I63">
        <f t="shared" si="3"/>
        <v>865.88705234159772</v>
      </c>
      <c r="J63">
        <v>18</v>
      </c>
      <c r="K63">
        <f t="shared" si="1"/>
        <v>45.72</v>
      </c>
      <c r="L63" t="s">
        <v>15</v>
      </c>
      <c r="M63">
        <v>18.875838926174495</v>
      </c>
      <c r="N63">
        <v>31.753355704697988</v>
      </c>
      <c r="O63">
        <v>47.598573825503351</v>
      </c>
      <c r="P63">
        <v>42.554530201342274</v>
      </c>
      <c r="Q63">
        <v>15.142617449664428</v>
      </c>
      <c r="R63">
        <v>0.67114093959731547</v>
      </c>
      <c r="S63">
        <v>0.26216442953020136</v>
      </c>
      <c r="T63">
        <v>1.7302852348993287</v>
      </c>
      <c r="U63">
        <v>0.44043624161073824</v>
      </c>
      <c r="V63">
        <v>4.949664429530201</v>
      </c>
      <c r="W63">
        <v>-3.1459731543624157E-2</v>
      </c>
      <c r="X63">
        <v>-1.0314597315436242</v>
      </c>
      <c r="Y63">
        <v>44.266673657718115</v>
      </c>
      <c r="Z63">
        <v>64.164135906040272</v>
      </c>
      <c r="AA63">
        <v>2.5210839391936553</v>
      </c>
      <c r="AB63">
        <v>36.888947147651017</v>
      </c>
      <c r="AC63">
        <v>50.95620805369127</v>
      </c>
      <c r="AD63">
        <v>62.878605533851228</v>
      </c>
      <c r="AE63">
        <v>128.87987197584198</v>
      </c>
      <c r="AF63">
        <v>125.39780814337756</v>
      </c>
      <c r="AH63">
        <f>AVERAGE(J63:J66)</f>
        <v>16.5</v>
      </c>
      <c r="AI63">
        <f>AVERAGE(I63:I66)</f>
        <v>1025.6859504132231</v>
      </c>
      <c r="AJ63">
        <f>AVERAGE(M63:M66)</f>
        <v>18.870716219679146</v>
      </c>
      <c r="AK63">
        <f>AVERAGE(N63:N66)</f>
        <v>32.296218629450955</v>
      </c>
      <c r="AL63">
        <f>AVERAGE(O63:O66)</f>
        <v>48.765986418052954</v>
      </c>
      <c r="AM63">
        <f>AVERAGE(AE63:AE66)</f>
        <v>124.34274259508203</v>
      </c>
      <c r="AN63">
        <f>AVERAGE(AF63:AF66)</f>
        <v>121.6400874872745</v>
      </c>
    </row>
    <row r="64" spans="1:40" x14ac:dyDescent="0.2">
      <c r="A64">
        <v>2022</v>
      </c>
      <c r="B64">
        <v>2</v>
      </c>
      <c r="C64" t="s">
        <v>2</v>
      </c>
      <c r="D64" t="s">
        <v>8</v>
      </c>
      <c r="E64">
        <v>2</v>
      </c>
      <c r="F64" s="1">
        <v>44782</v>
      </c>
      <c r="G64">
        <v>34.5</v>
      </c>
      <c r="H64">
        <f t="shared" si="0"/>
        <v>1380</v>
      </c>
      <c r="I64">
        <f t="shared" si="3"/>
        <v>1282.1074380165289</v>
      </c>
      <c r="J64">
        <v>17</v>
      </c>
      <c r="K64">
        <f t="shared" si="1"/>
        <v>43.18</v>
      </c>
      <c r="L64" t="s">
        <v>15</v>
      </c>
      <c r="M64">
        <v>19.92693110647182</v>
      </c>
      <c r="N64">
        <v>31.200417536534449</v>
      </c>
      <c r="O64">
        <v>49.603340292275576</v>
      </c>
      <c r="P64">
        <v>46.054279749478077</v>
      </c>
      <c r="Q64">
        <v>15.104384133611692</v>
      </c>
      <c r="R64">
        <v>0.66805845511482254</v>
      </c>
      <c r="S64">
        <v>0.26096033402922758</v>
      </c>
      <c r="T64">
        <v>2.1085594989561587</v>
      </c>
      <c r="U64">
        <v>0.43841336116910223</v>
      </c>
      <c r="V64">
        <v>5.6471816283924854</v>
      </c>
      <c r="W64">
        <v>-0.29227557411273491</v>
      </c>
      <c r="X64">
        <v>-1.292275574112735</v>
      </c>
      <c r="Y64">
        <v>46.131106471816288</v>
      </c>
      <c r="Z64">
        <v>64.594874739039668</v>
      </c>
      <c r="AA64">
        <v>2.4191919191919191</v>
      </c>
      <c r="AB64">
        <v>34.234237995824628</v>
      </c>
      <c r="AC64">
        <v>53.280041753653443</v>
      </c>
      <c r="AD64">
        <v>62.644264647643624</v>
      </c>
      <c r="AE64">
        <v>123.2101616417069</v>
      </c>
      <c r="AF64">
        <v>121.13751859682093</v>
      </c>
    </row>
    <row r="65" spans="1:40" x14ac:dyDescent="0.2">
      <c r="A65">
        <v>2022</v>
      </c>
      <c r="B65">
        <v>3</v>
      </c>
      <c r="C65" t="s">
        <v>2</v>
      </c>
      <c r="D65" t="s">
        <v>8</v>
      </c>
      <c r="E65">
        <v>2</v>
      </c>
      <c r="F65" s="1">
        <v>44782</v>
      </c>
      <c r="G65">
        <v>28.2</v>
      </c>
      <c r="H65">
        <f t="shared" si="0"/>
        <v>1128</v>
      </c>
      <c r="I65">
        <f t="shared" si="3"/>
        <v>1047.9834710743803</v>
      </c>
      <c r="J65">
        <v>15</v>
      </c>
      <c r="K65">
        <f t="shared" si="1"/>
        <v>38.1</v>
      </c>
      <c r="L65" t="s">
        <v>15</v>
      </c>
      <c r="M65">
        <v>18.627145085803431</v>
      </c>
      <c r="N65">
        <v>32.324492979719182</v>
      </c>
      <c r="O65">
        <v>48.174726989079559</v>
      </c>
      <c r="P65">
        <v>42.589703588143522</v>
      </c>
      <c r="Q65">
        <v>15.590223608944356</v>
      </c>
      <c r="R65">
        <v>0.67602704108164324</v>
      </c>
      <c r="S65">
        <v>0.24960998439937593</v>
      </c>
      <c r="T65">
        <v>1.9760790431617263</v>
      </c>
      <c r="U65">
        <v>0.50962038481539262</v>
      </c>
      <c r="V65">
        <v>5.1378055122204893</v>
      </c>
      <c r="W65">
        <v>-0.2080083203328133</v>
      </c>
      <c r="X65">
        <v>-1.2080083203328134</v>
      </c>
      <c r="Y65">
        <v>44.802496099843992</v>
      </c>
      <c r="Z65">
        <v>63.719219968798761</v>
      </c>
      <c r="AA65">
        <v>2.490932642487047</v>
      </c>
      <c r="AB65">
        <v>36.778367134685389</v>
      </c>
      <c r="AC65">
        <v>50.979563182527301</v>
      </c>
      <c r="AD65">
        <v>62.452054664083605</v>
      </c>
      <c r="AE65">
        <v>126.4746841895539</v>
      </c>
      <c r="AF65">
        <v>123.03898060007234</v>
      </c>
    </row>
    <row r="66" spans="1:40" x14ac:dyDescent="0.2">
      <c r="A66">
        <v>2022</v>
      </c>
      <c r="B66">
        <v>4</v>
      </c>
      <c r="C66" t="s">
        <v>2</v>
      </c>
      <c r="D66" t="s">
        <v>8</v>
      </c>
      <c r="E66">
        <v>2</v>
      </c>
      <c r="F66" s="1">
        <v>44782</v>
      </c>
      <c r="G66">
        <v>24.4</v>
      </c>
      <c r="H66">
        <f t="shared" si="0"/>
        <v>976</v>
      </c>
      <c r="I66">
        <f t="shared" si="3"/>
        <v>906.7658402203856</v>
      </c>
      <c r="J66">
        <v>16</v>
      </c>
      <c r="K66">
        <f t="shared" si="1"/>
        <v>40.64</v>
      </c>
      <c r="L66" t="s">
        <v>15</v>
      </c>
      <c r="M66">
        <v>18.052949760266834</v>
      </c>
      <c r="N66">
        <v>33.906608296852205</v>
      </c>
      <c r="O66">
        <v>49.687304565353344</v>
      </c>
      <c r="P66">
        <v>38.326037106524915</v>
      </c>
      <c r="Q66">
        <v>13.425057327496354</v>
      </c>
      <c r="R66">
        <v>0.61496768813841984</v>
      </c>
      <c r="S66">
        <v>0.25015634771732331</v>
      </c>
      <c r="T66">
        <v>1.6781321659370443</v>
      </c>
      <c r="U66">
        <v>0.42735042735042733</v>
      </c>
      <c r="V66">
        <v>5.1386283093600165</v>
      </c>
      <c r="W66">
        <v>-0.23973316656243485</v>
      </c>
      <c r="X66">
        <v>-1.2397331665624349</v>
      </c>
      <c r="Y66">
        <v>46.209193245778614</v>
      </c>
      <c r="Z66">
        <v>62.486752136752138</v>
      </c>
      <c r="AA66">
        <v>2.4151038388923851</v>
      </c>
      <c r="AB66">
        <v>35.977590160516982</v>
      </c>
      <c r="AC66">
        <v>48.148488638732545</v>
      </c>
      <c r="AD66">
        <v>60.507415172709955</v>
      </c>
      <c r="AE66">
        <v>118.80625257322534</v>
      </c>
      <c r="AF66">
        <v>116.98604260882716</v>
      </c>
    </row>
    <row r="67" spans="1:40" x14ac:dyDescent="0.2">
      <c r="A67">
        <v>2022</v>
      </c>
      <c r="B67">
        <v>1</v>
      </c>
      <c r="C67" t="s">
        <v>4</v>
      </c>
      <c r="D67" t="s">
        <v>8</v>
      </c>
      <c r="E67">
        <v>2</v>
      </c>
      <c r="F67" s="1">
        <v>44782</v>
      </c>
      <c r="G67">
        <v>22.2</v>
      </c>
      <c r="H67">
        <f t="shared" si="0"/>
        <v>888</v>
      </c>
      <c r="I67">
        <f t="shared" si="3"/>
        <v>825.00826446280985</v>
      </c>
      <c r="J67">
        <v>15</v>
      </c>
      <c r="K67">
        <f t="shared" si="1"/>
        <v>38.1</v>
      </c>
      <c r="L67" t="s">
        <v>15</v>
      </c>
      <c r="M67">
        <v>20.134369095108124</v>
      </c>
      <c r="N67">
        <v>32.521520050388411</v>
      </c>
      <c r="O67">
        <v>48.299391140037784</v>
      </c>
      <c r="P67">
        <v>41.119042620197355</v>
      </c>
      <c r="Q67">
        <v>16.586185177409195</v>
      </c>
      <c r="R67">
        <v>0.70333823220659242</v>
      </c>
      <c r="S67">
        <v>0.29393239554902373</v>
      </c>
      <c r="T67">
        <v>2.2884736510602561</v>
      </c>
      <c r="U67">
        <v>0.41990342221289106</v>
      </c>
      <c r="V67">
        <v>5.1438169221079155</v>
      </c>
      <c r="W67">
        <v>-8.3980684442578196E-2</v>
      </c>
      <c r="X67">
        <v>-1.0839806844425781</v>
      </c>
      <c r="Y67">
        <v>44.918433760235139</v>
      </c>
      <c r="Z67">
        <v>63.565735880747432</v>
      </c>
      <c r="AA67">
        <v>2.4845033688328626</v>
      </c>
      <c r="AB67">
        <v>35.03117782909932</v>
      </c>
      <c r="AC67">
        <v>50.003044299811044</v>
      </c>
      <c r="AD67">
        <v>61.942251873377131</v>
      </c>
      <c r="AE67">
        <v>125.11848248170665</v>
      </c>
      <c r="AF67">
        <v>122.42580227756355</v>
      </c>
      <c r="AH67">
        <f>AVERAGE(J67:J70)</f>
        <v>16.25</v>
      </c>
      <c r="AI67">
        <f>AVERAGE(I67:I70)</f>
        <v>784.12947658402197</v>
      </c>
      <c r="AJ67">
        <f>AVERAGE(M67:M70)</f>
        <v>20.123769316798853</v>
      </c>
      <c r="AK67">
        <f>AVERAGE(N67:N70)</f>
        <v>32.008216343510966</v>
      </c>
      <c r="AL67">
        <f>AVERAGE(O67:O70)</f>
        <v>47.464675663757269</v>
      </c>
      <c r="AM67">
        <f>AVERAGE(AE67:AE70)</f>
        <v>128.24073360492844</v>
      </c>
      <c r="AN67">
        <f>AVERAGE(AF67:AF70)</f>
        <v>125.45347954548555</v>
      </c>
    </row>
    <row r="68" spans="1:40" x14ac:dyDescent="0.2">
      <c r="A68">
        <v>2022</v>
      </c>
      <c r="B68">
        <v>2</v>
      </c>
      <c r="C68" t="s">
        <v>4</v>
      </c>
      <c r="D68" t="s">
        <v>8</v>
      </c>
      <c r="E68">
        <v>2</v>
      </c>
      <c r="F68" s="1">
        <v>44782</v>
      </c>
      <c r="G68">
        <v>22.5</v>
      </c>
      <c r="H68">
        <f t="shared" ref="H68:H131" si="4">G68*4*10000/1000</f>
        <v>900</v>
      </c>
      <c r="I68">
        <f t="shared" si="3"/>
        <v>836.15702479338836</v>
      </c>
      <c r="J68">
        <v>17</v>
      </c>
      <c r="K68">
        <f t="shared" ref="K68:K131" si="5">J68*2.54</f>
        <v>43.18</v>
      </c>
      <c r="L68" t="s">
        <v>15</v>
      </c>
      <c r="M68">
        <v>20.062532569046379</v>
      </c>
      <c r="N68">
        <v>30.932777488275143</v>
      </c>
      <c r="O68">
        <v>46.305367378843151</v>
      </c>
      <c r="P68">
        <v>42.563835330901512</v>
      </c>
      <c r="Q68">
        <v>16.112558624283484</v>
      </c>
      <c r="R68">
        <v>0.6565919749869723</v>
      </c>
      <c r="S68">
        <v>0.25013027618551326</v>
      </c>
      <c r="T68">
        <v>1.907243355914539</v>
      </c>
      <c r="U68">
        <v>0.52110474205315271</v>
      </c>
      <c r="V68">
        <v>5.0026055237102653</v>
      </c>
      <c r="W68">
        <v>-0.11464304325169358</v>
      </c>
      <c r="X68">
        <v>-1.1146430432516936</v>
      </c>
      <c r="Y68">
        <v>43.063991662324135</v>
      </c>
      <c r="Z68">
        <v>64.803366336633673</v>
      </c>
      <c r="AA68">
        <v>2.5914922349763669</v>
      </c>
      <c r="AB68">
        <v>36.988118811881186</v>
      </c>
      <c r="AC68">
        <v>50.962386659718604</v>
      </c>
      <c r="AD68">
        <v>63.216489270879691</v>
      </c>
      <c r="AE68">
        <v>133.19109029914759</v>
      </c>
      <c r="AF68">
        <v>130.18404702458531</v>
      </c>
    </row>
    <row r="69" spans="1:40" x14ac:dyDescent="0.2">
      <c r="A69">
        <v>2022</v>
      </c>
      <c r="B69">
        <v>3</v>
      </c>
      <c r="C69" t="s">
        <v>4</v>
      </c>
      <c r="D69" t="s">
        <v>8</v>
      </c>
      <c r="E69">
        <v>2</v>
      </c>
      <c r="F69" s="1">
        <v>44782</v>
      </c>
      <c r="G69">
        <v>26.8</v>
      </c>
      <c r="H69">
        <f t="shared" si="4"/>
        <v>1072</v>
      </c>
      <c r="I69">
        <f t="shared" si="3"/>
        <v>995.9559228650138</v>
      </c>
      <c r="J69">
        <v>18</v>
      </c>
      <c r="K69">
        <f t="shared" si="5"/>
        <v>45.72</v>
      </c>
      <c r="L69" t="s">
        <v>15</v>
      </c>
      <c r="M69">
        <v>19.001879306744623</v>
      </c>
      <c r="N69">
        <v>33.044476926289413</v>
      </c>
      <c r="O69">
        <v>48.736688243892253</v>
      </c>
      <c r="P69">
        <v>40.686991021089995</v>
      </c>
      <c r="Q69">
        <v>15.838379619962414</v>
      </c>
      <c r="R69">
        <v>0.67863854666945089</v>
      </c>
      <c r="S69">
        <v>0.2505742326164126</v>
      </c>
      <c r="T69">
        <v>1.8062225934433074</v>
      </c>
      <c r="U69">
        <v>0.49070787220714135</v>
      </c>
      <c r="V69">
        <v>5.3873460012528716</v>
      </c>
      <c r="W69">
        <v>-0.1252871163082063</v>
      </c>
      <c r="X69">
        <v>-1.1252871163082063</v>
      </c>
      <c r="Y69">
        <v>45.3251200668198</v>
      </c>
      <c r="Z69">
        <v>63.158352474420553</v>
      </c>
      <c r="AA69">
        <v>2.462210796915167</v>
      </c>
      <c r="AB69">
        <v>35.798287742743781</v>
      </c>
      <c r="AC69">
        <v>49.716162038003759</v>
      </c>
      <c r="AD69">
        <v>61.69192798975395</v>
      </c>
      <c r="AE69">
        <v>123.49474079584161</v>
      </c>
      <c r="AF69">
        <v>120.54974990534265</v>
      </c>
    </row>
    <row r="70" spans="1:40" x14ac:dyDescent="0.2">
      <c r="A70">
        <v>2022</v>
      </c>
      <c r="B70">
        <v>4</v>
      </c>
      <c r="C70" t="s">
        <v>4</v>
      </c>
      <c r="D70" t="s">
        <v>8</v>
      </c>
      <c r="E70">
        <v>2</v>
      </c>
      <c r="F70" s="1">
        <v>44782</v>
      </c>
      <c r="G70">
        <v>12.9</v>
      </c>
      <c r="H70">
        <f t="shared" si="4"/>
        <v>516</v>
      </c>
      <c r="I70">
        <f t="shared" si="3"/>
        <v>479.39669421487605</v>
      </c>
      <c r="J70">
        <v>15</v>
      </c>
      <c r="K70">
        <f t="shared" si="5"/>
        <v>38.1</v>
      </c>
      <c r="L70" t="s">
        <v>15</v>
      </c>
      <c r="M70">
        <v>21.296296296296294</v>
      </c>
      <c r="N70">
        <v>31.534090909090907</v>
      </c>
      <c r="O70">
        <v>46.517255892255889</v>
      </c>
      <c r="P70">
        <v>40.204124579124581</v>
      </c>
      <c r="Q70">
        <v>18.665824915824913</v>
      </c>
      <c r="R70">
        <v>0.74705387205387197</v>
      </c>
      <c r="S70">
        <v>0.2946127946127946</v>
      </c>
      <c r="T70">
        <v>2.3358585858585861</v>
      </c>
      <c r="U70">
        <v>0.51557239057239057</v>
      </c>
      <c r="V70">
        <v>4.9031986531986531</v>
      </c>
      <c r="W70">
        <v>7.3653198653198651E-2</v>
      </c>
      <c r="X70">
        <v>-0.92634680134680136</v>
      </c>
      <c r="Y70">
        <v>43.261047979797979</v>
      </c>
      <c r="Z70">
        <v>64.33494318181819</v>
      </c>
      <c r="AA70">
        <v>2.5796878534268268</v>
      </c>
      <c r="AB70">
        <v>35.369002525252526</v>
      </c>
      <c r="AC70">
        <v>49.395538720538724</v>
      </c>
      <c r="AD70">
        <v>62.536676064357792</v>
      </c>
      <c r="AE70">
        <v>131.15862084301784</v>
      </c>
      <c r="AF70">
        <v>128.65431897445072</v>
      </c>
    </row>
    <row r="71" spans="1:40" x14ac:dyDescent="0.2">
      <c r="A71">
        <v>2022</v>
      </c>
      <c r="B71">
        <v>1</v>
      </c>
      <c r="C71" t="s">
        <v>5</v>
      </c>
      <c r="D71" t="s">
        <v>7</v>
      </c>
      <c r="E71">
        <v>2</v>
      </c>
      <c r="F71" s="1">
        <v>45168</v>
      </c>
      <c r="G71">
        <v>26.5</v>
      </c>
      <c r="H71">
        <f t="shared" si="4"/>
        <v>1060</v>
      </c>
      <c r="I71">
        <f t="shared" si="3"/>
        <v>984.80716253443529</v>
      </c>
      <c r="J71">
        <v>11</v>
      </c>
      <c r="K71">
        <f t="shared" si="5"/>
        <v>27.94</v>
      </c>
      <c r="L71" t="s">
        <v>15</v>
      </c>
      <c r="M71">
        <v>15.863010820464336</v>
      </c>
      <c r="N71">
        <v>36.096228595440699</v>
      </c>
      <c r="O71">
        <v>48.849669082886862</v>
      </c>
      <c r="P71">
        <v>39.394894421682949</v>
      </c>
      <c r="Q71">
        <v>14.014077108940015</v>
      </c>
      <c r="R71">
        <v>0.6828448366425045</v>
      </c>
      <c r="S71">
        <v>0.21010610358230911</v>
      </c>
      <c r="T71">
        <v>0.86143502468746713</v>
      </c>
      <c r="U71">
        <v>0.34667507091080996</v>
      </c>
      <c r="V71">
        <v>5.9880239520958085</v>
      </c>
      <c r="W71">
        <v>-0.90345624540392899</v>
      </c>
      <c r="X71">
        <v>-1.903456245403929</v>
      </c>
      <c r="Y71">
        <v>45.430192247084783</v>
      </c>
      <c r="Z71">
        <v>60.781037924151704</v>
      </c>
      <c r="AA71">
        <v>2.4565161290322579</v>
      </c>
      <c r="AB71">
        <v>39.610253177854815</v>
      </c>
      <c r="AC71">
        <v>48.858209895997476</v>
      </c>
      <c r="AD71">
        <v>60.660952956743472</v>
      </c>
      <c r="AE71">
        <v>121.15008889488405</v>
      </c>
      <c r="AF71">
        <v>115.74387596899226</v>
      </c>
      <c r="AH71">
        <f>AVERAGE(J71:J74)</f>
        <v>11.125</v>
      </c>
      <c r="AI71">
        <f>AVERAGE(I71:I74)</f>
        <v>1031.2603305785124</v>
      </c>
      <c r="AJ71">
        <f>AVERAGE(M71:M74)</f>
        <v>16.083685130526476</v>
      </c>
      <c r="AK71">
        <f>AVERAGE(N71:N74)</f>
        <v>36.398895461128333</v>
      </c>
      <c r="AL71">
        <f>AVERAGE(O71:O74)</f>
        <v>49.630833271713755</v>
      </c>
      <c r="AM71">
        <f>AVERAGE(AE71:AE74)</f>
        <v>118.72660599760738</v>
      </c>
      <c r="AN71">
        <f>AVERAGE(AF71:AF74)</f>
        <v>113.61912865529695</v>
      </c>
    </row>
    <row r="72" spans="1:40" x14ac:dyDescent="0.2">
      <c r="A72">
        <v>2022</v>
      </c>
      <c r="B72">
        <v>2</v>
      </c>
      <c r="C72" t="s">
        <v>5</v>
      </c>
      <c r="D72" t="s">
        <v>7</v>
      </c>
      <c r="E72">
        <v>2</v>
      </c>
      <c r="F72" s="1">
        <v>45168</v>
      </c>
      <c r="G72">
        <v>21</v>
      </c>
      <c r="H72">
        <f t="shared" si="4"/>
        <v>840</v>
      </c>
      <c r="I72">
        <f t="shared" si="3"/>
        <v>780.4132231404958</v>
      </c>
      <c r="J72">
        <v>11</v>
      </c>
      <c r="K72">
        <f t="shared" si="5"/>
        <v>27.94</v>
      </c>
      <c r="L72" t="s">
        <v>15</v>
      </c>
      <c r="M72">
        <v>17.656315568610996</v>
      </c>
      <c r="N72">
        <v>36.319765002098201</v>
      </c>
      <c r="O72">
        <v>47.261854804867816</v>
      </c>
      <c r="P72">
        <v>38.103231221149812</v>
      </c>
      <c r="Q72">
        <v>15.379773394880402</v>
      </c>
      <c r="R72">
        <v>0.69240453210239206</v>
      </c>
      <c r="S72">
        <v>0.22031053294167016</v>
      </c>
      <c r="T72">
        <v>1.4792278640369283</v>
      </c>
      <c r="U72">
        <v>0.37767519932857746</v>
      </c>
      <c r="V72">
        <v>5.9378934116659678</v>
      </c>
      <c r="W72">
        <v>-0.41963911036508611</v>
      </c>
      <c r="X72">
        <v>-1.4196391103650861</v>
      </c>
      <c r="Y72">
        <v>43.95352496852707</v>
      </c>
      <c r="Z72">
        <v>60.606903063365507</v>
      </c>
      <c r="AA72">
        <v>2.5390455049944505</v>
      </c>
      <c r="AB72">
        <v>38.80979857322702</v>
      </c>
      <c r="AC72">
        <v>48.000545530843475</v>
      </c>
      <c r="AD72">
        <v>61.394166553010734</v>
      </c>
      <c r="AE72">
        <v>126.73380700756306</v>
      </c>
      <c r="AF72">
        <v>119.2896781354051</v>
      </c>
    </row>
    <row r="73" spans="1:40" x14ac:dyDescent="0.2">
      <c r="A73">
        <v>2022</v>
      </c>
      <c r="B73">
        <v>3</v>
      </c>
      <c r="C73" t="s">
        <v>5</v>
      </c>
      <c r="D73" t="s">
        <v>7</v>
      </c>
      <c r="E73">
        <v>2</v>
      </c>
      <c r="F73" s="1">
        <v>45168</v>
      </c>
      <c r="G73">
        <v>24.7</v>
      </c>
      <c r="H73">
        <f t="shared" si="4"/>
        <v>988</v>
      </c>
      <c r="I73">
        <f t="shared" si="3"/>
        <v>917.91460055096411</v>
      </c>
      <c r="J73">
        <v>11</v>
      </c>
      <c r="K73">
        <f t="shared" si="5"/>
        <v>27.94</v>
      </c>
      <c r="L73" t="s">
        <v>15</v>
      </c>
      <c r="M73">
        <v>15.235893663969739</v>
      </c>
      <c r="N73">
        <v>36.41903961332352</v>
      </c>
      <c r="O73">
        <v>51.034990017862768</v>
      </c>
      <c r="P73">
        <v>41.578228433329826</v>
      </c>
      <c r="Q73">
        <v>15.771776820426606</v>
      </c>
      <c r="R73">
        <v>0.6409582851738993</v>
      </c>
      <c r="S73">
        <v>0.21015025743406535</v>
      </c>
      <c r="T73">
        <v>0.96669118419670064</v>
      </c>
      <c r="U73">
        <v>0.35725543763791112</v>
      </c>
      <c r="V73">
        <v>6.7668382893769046</v>
      </c>
      <c r="W73">
        <v>-0.93516864558159085</v>
      </c>
      <c r="X73">
        <v>-1.9351686455815909</v>
      </c>
      <c r="Y73">
        <v>47.462540716612374</v>
      </c>
      <c r="Z73">
        <v>60.529568141220985</v>
      </c>
      <c r="AA73">
        <v>2.3513279802347129</v>
      </c>
      <c r="AB73">
        <v>38.236734264999477</v>
      </c>
      <c r="AC73">
        <v>50.307943679731004</v>
      </c>
      <c r="AD73">
        <v>60.381149751054082</v>
      </c>
      <c r="AE73">
        <v>115.4275503157689</v>
      </c>
      <c r="AF73">
        <v>110.32935442013687</v>
      </c>
    </row>
    <row r="74" spans="1:40" x14ac:dyDescent="0.2">
      <c r="A74">
        <v>2022</v>
      </c>
      <c r="B74">
        <v>4</v>
      </c>
      <c r="C74" t="s">
        <v>5</v>
      </c>
      <c r="D74" t="s">
        <v>7</v>
      </c>
      <c r="E74">
        <v>2</v>
      </c>
      <c r="F74" s="1">
        <v>45168</v>
      </c>
      <c r="G74">
        <v>38.799999999999997</v>
      </c>
      <c r="H74">
        <f t="shared" si="4"/>
        <v>1552</v>
      </c>
      <c r="I74">
        <f t="shared" si="3"/>
        <v>1441.9063360881541</v>
      </c>
      <c r="J74">
        <v>11.5</v>
      </c>
      <c r="K74">
        <f t="shared" si="5"/>
        <v>29.21</v>
      </c>
      <c r="L74" t="s">
        <v>15</v>
      </c>
      <c r="M74">
        <v>15.579520469060832</v>
      </c>
      <c r="N74">
        <v>36.760548633650927</v>
      </c>
      <c r="O74">
        <v>51.376819181237565</v>
      </c>
      <c r="P74">
        <v>36.718668202282487</v>
      </c>
      <c r="Q74">
        <v>11.129724636163752</v>
      </c>
      <c r="R74">
        <v>0.56538582347398181</v>
      </c>
      <c r="S74">
        <v>0.18846194115799392</v>
      </c>
      <c r="T74">
        <v>0.72243744110564334</v>
      </c>
      <c r="U74">
        <v>0.32457334310543395</v>
      </c>
      <c r="V74">
        <v>6.8893309601088886</v>
      </c>
      <c r="W74">
        <v>-0.83760862736886188</v>
      </c>
      <c r="X74">
        <v>-1.8376086273688619</v>
      </c>
      <c r="Y74">
        <v>47.780441838550935</v>
      </c>
      <c r="Z74">
        <v>60.263532614385937</v>
      </c>
      <c r="AA74">
        <v>2.3356837171387816</v>
      </c>
      <c r="AB74">
        <v>37.477646319757092</v>
      </c>
      <c r="AC74">
        <v>47.081195686315567</v>
      </c>
      <c r="AD74">
        <v>58.767298694006698</v>
      </c>
      <c r="AE74">
        <v>111.59497777221353</v>
      </c>
      <c r="AF74">
        <v>109.11360609665358</v>
      </c>
    </row>
    <row r="75" spans="1:40" x14ac:dyDescent="0.2">
      <c r="A75">
        <v>2022</v>
      </c>
      <c r="B75">
        <v>1</v>
      </c>
      <c r="C75" t="s">
        <v>6</v>
      </c>
      <c r="D75" t="s">
        <v>7</v>
      </c>
      <c r="E75">
        <v>2</v>
      </c>
      <c r="F75" s="1">
        <v>45170</v>
      </c>
      <c r="G75">
        <v>33.1</v>
      </c>
      <c r="H75">
        <f t="shared" si="4"/>
        <v>1324</v>
      </c>
      <c r="I75">
        <f t="shared" si="3"/>
        <v>1230.0798898071625</v>
      </c>
      <c r="J75">
        <v>11</v>
      </c>
      <c r="K75">
        <f t="shared" si="5"/>
        <v>27.94</v>
      </c>
      <c r="L75" t="s">
        <v>15</v>
      </c>
      <c r="M75">
        <v>15.361064189189191</v>
      </c>
      <c r="N75">
        <v>35.758023648648646</v>
      </c>
      <c r="O75">
        <v>47.951858108108105</v>
      </c>
      <c r="P75">
        <v>38.344594594594597</v>
      </c>
      <c r="Q75">
        <v>14.569256756756758</v>
      </c>
      <c r="R75">
        <v>0.83403716216216217</v>
      </c>
      <c r="S75">
        <v>0.2005912162162162</v>
      </c>
      <c r="T75">
        <v>1.4780405405405406</v>
      </c>
      <c r="U75">
        <v>0.33783783783783783</v>
      </c>
      <c r="V75">
        <v>6.9679054054054053</v>
      </c>
      <c r="W75">
        <v>-0.47508445945945948</v>
      </c>
      <c r="X75">
        <v>-1.4750844594594594</v>
      </c>
      <c r="Y75">
        <v>44.59522804054054</v>
      </c>
      <c r="Z75">
        <v>61.044499577702709</v>
      </c>
      <c r="AA75">
        <v>2.5025099075297228</v>
      </c>
      <c r="AB75">
        <v>40.518792229729726</v>
      </c>
      <c r="AC75">
        <v>48.160810810810815</v>
      </c>
      <c r="AD75">
        <v>61.330593804213834</v>
      </c>
      <c r="AE75">
        <v>124.78082815424891</v>
      </c>
      <c r="AF75">
        <v>118.42206588635271</v>
      </c>
      <c r="AH75">
        <f>AVERAGE(J75:J78)</f>
        <v>10.5</v>
      </c>
      <c r="AI75">
        <f>AVERAGE(I75:I78)</f>
        <v>1201.2789256198346</v>
      </c>
      <c r="AJ75">
        <f>AVERAGE(M75:M78)</f>
        <v>15.364663951064163</v>
      </c>
      <c r="AK75">
        <f>AVERAGE(N75:N78)</f>
        <v>35.800578831712158</v>
      </c>
      <c r="AL75">
        <f>AVERAGE(O75:O78)</f>
        <v>51.166373900900552</v>
      </c>
      <c r="AM75">
        <f>AVERAGE(AE75:AE78)</f>
        <v>115.85563743312906</v>
      </c>
      <c r="AN75">
        <f>AVERAGE(AF75:AF78)</f>
        <v>111.32346074294844</v>
      </c>
    </row>
    <row r="76" spans="1:40" x14ac:dyDescent="0.2">
      <c r="A76">
        <v>2022</v>
      </c>
      <c r="B76">
        <v>2</v>
      </c>
      <c r="C76" t="s">
        <v>6</v>
      </c>
      <c r="D76" t="s">
        <v>7</v>
      </c>
      <c r="E76">
        <v>2</v>
      </c>
      <c r="F76" s="1">
        <v>45170</v>
      </c>
      <c r="G76">
        <v>26.6</v>
      </c>
      <c r="H76">
        <f t="shared" si="4"/>
        <v>1064</v>
      </c>
      <c r="I76">
        <f t="shared" si="3"/>
        <v>988.52341597796135</v>
      </c>
      <c r="J76">
        <v>9.5</v>
      </c>
      <c r="K76">
        <f t="shared" si="5"/>
        <v>24.13</v>
      </c>
      <c r="L76" t="s">
        <v>16</v>
      </c>
      <c r="M76">
        <v>15.432621112756504</v>
      </c>
      <c r="N76">
        <v>35.05394541992807</v>
      </c>
      <c r="O76">
        <v>50.983710598688383</v>
      </c>
      <c r="P76">
        <v>43.314998942246667</v>
      </c>
      <c r="Q76">
        <v>17.558705309921727</v>
      </c>
      <c r="R76">
        <v>0.66638459911148717</v>
      </c>
      <c r="S76">
        <v>0.21155066638459913</v>
      </c>
      <c r="T76">
        <v>1.4173894647768142</v>
      </c>
      <c r="U76">
        <v>0.28559339961920882</v>
      </c>
      <c r="V76">
        <v>5.8599534588533952</v>
      </c>
      <c r="W76">
        <v>-0.63465199915379722</v>
      </c>
      <c r="X76">
        <v>-1.6346519991537973</v>
      </c>
      <c r="Y76">
        <v>47.414850856780198</v>
      </c>
      <c r="Z76">
        <v>61.592976517876039</v>
      </c>
      <c r="AA76">
        <v>2.3536929460580915</v>
      </c>
      <c r="AB76">
        <v>37.787180029617097</v>
      </c>
      <c r="AC76">
        <v>51.46115929765179</v>
      </c>
      <c r="AD76">
        <v>61.29042073912143</v>
      </c>
      <c r="AE76">
        <v>117.28360240211599</v>
      </c>
      <c r="AF76">
        <v>112.38058477274923</v>
      </c>
    </row>
    <row r="77" spans="1:40" x14ac:dyDescent="0.2">
      <c r="A77">
        <v>2022</v>
      </c>
      <c r="B77">
        <v>3</v>
      </c>
      <c r="C77" t="s">
        <v>6</v>
      </c>
      <c r="D77" t="s">
        <v>7</v>
      </c>
      <c r="E77">
        <v>2</v>
      </c>
      <c r="F77" s="1">
        <v>45170</v>
      </c>
      <c r="G77">
        <v>42.4</v>
      </c>
      <c r="H77">
        <f t="shared" si="4"/>
        <v>1696</v>
      </c>
      <c r="I77">
        <f t="shared" si="3"/>
        <v>1575.6914600550963</v>
      </c>
      <c r="J77">
        <v>11.5</v>
      </c>
      <c r="K77">
        <f t="shared" si="5"/>
        <v>29.21</v>
      </c>
      <c r="L77" t="s">
        <v>16</v>
      </c>
      <c r="M77">
        <v>13.421767286400668</v>
      </c>
      <c r="N77">
        <v>37.967411740129521</v>
      </c>
      <c r="O77">
        <v>55.661165656987677</v>
      </c>
      <c r="P77">
        <v>43.001880091915609</v>
      </c>
      <c r="Q77">
        <v>15.688322540213079</v>
      </c>
      <c r="R77">
        <v>0.6998119908084397</v>
      </c>
      <c r="S77">
        <v>0.20889910173386259</v>
      </c>
      <c r="T77">
        <v>1.0549404637560058</v>
      </c>
      <c r="U77">
        <v>0.39690829329433891</v>
      </c>
      <c r="V77">
        <v>8.0426154167537085</v>
      </c>
      <c r="W77">
        <v>-1.2325047002297889</v>
      </c>
      <c r="X77">
        <v>-2.2325047002297889</v>
      </c>
      <c r="Y77">
        <v>51.76488406099854</v>
      </c>
      <c r="Z77">
        <v>59.323386254439107</v>
      </c>
      <c r="AA77">
        <v>2.155901670106962</v>
      </c>
      <c r="AB77">
        <v>36.045853352830584</v>
      </c>
      <c r="AC77">
        <v>51.253248381031966</v>
      </c>
      <c r="AD77">
        <v>58.660616918627852</v>
      </c>
      <c r="AE77">
        <v>102.81831055640203</v>
      </c>
      <c r="AF77">
        <v>99.143711242128418</v>
      </c>
    </row>
    <row r="78" spans="1:40" x14ac:dyDescent="0.2">
      <c r="A78">
        <v>2022</v>
      </c>
      <c r="B78">
        <v>4</v>
      </c>
      <c r="C78" t="s">
        <v>6</v>
      </c>
      <c r="D78" t="s">
        <v>7</v>
      </c>
      <c r="E78">
        <v>2</v>
      </c>
      <c r="F78" s="1">
        <v>45170</v>
      </c>
      <c r="G78">
        <v>27.2</v>
      </c>
      <c r="H78">
        <f t="shared" si="4"/>
        <v>1088</v>
      </c>
      <c r="I78">
        <f t="shared" si="3"/>
        <v>1010.8209366391184</v>
      </c>
      <c r="J78">
        <v>10</v>
      </c>
      <c r="K78">
        <f t="shared" si="5"/>
        <v>25.4</v>
      </c>
      <c r="L78" t="s">
        <v>16</v>
      </c>
      <c r="M78">
        <v>17.243203215910295</v>
      </c>
      <c r="N78">
        <v>34.422934518142391</v>
      </c>
      <c r="O78">
        <v>50.068761239818052</v>
      </c>
      <c r="P78">
        <v>40.177721358298953</v>
      </c>
      <c r="Q78">
        <v>17.264360520469694</v>
      </c>
      <c r="R78">
        <v>0.70876970273987094</v>
      </c>
      <c r="S78">
        <v>0.26446630699248919</v>
      </c>
      <c r="T78">
        <v>2.0416798899820163</v>
      </c>
      <c r="U78">
        <v>0.33851687295038613</v>
      </c>
      <c r="V78">
        <v>6.3048767587009422</v>
      </c>
      <c r="W78">
        <v>-0.37025282978948476</v>
      </c>
      <c r="X78">
        <v>-1.3702528297894847</v>
      </c>
      <c r="Y78">
        <v>46.563947953030791</v>
      </c>
      <c r="Z78">
        <v>62.084534010367079</v>
      </c>
      <c r="AA78">
        <v>2.3967039932389604</v>
      </c>
      <c r="AB78">
        <v>36.563101660848396</v>
      </c>
      <c r="AC78">
        <v>49.378006981910502</v>
      </c>
      <c r="AD78">
        <v>60.835199095758554</v>
      </c>
      <c r="AE78">
        <v>118.53980861974938</v>
      </c>
      <c r="AF78">
        <v>115.34748107056342</v>
      </c>
    </row>
    <row r="79" spans="1:40" x14ac:dyDescent="0.2">
      <c r="A79">
        <v>2022</v>
      </c>
      <c r="B79">
        <v>1</v>
      </c>
      <c r="C79" t="s">
        <v>2</v>
      </c>
      <c r="D79" t="s">
        <v>7</v>
      </c>
      <c r="E79">
        <v>2</v>
      </c>
      <c r="F79" s="1">
        <v>44782</v>
      </c>
      <c r="G79">
        <v>16.7</v>
      </c>
      <c r="H79">
        <f t="shared" si="4"/>
        <v>668</v>
      </c>
      <c r="I79">
        <f t="shared" si="3"/>
        <v>620.61432506887047</v>
      </c>
      <c r="J79">
        <v>18</v>
      </c>
      <c r="K79">
        <f t="shared" si="5"/>
        <v>45.72</v>
      </c>
      <c r="L79" t="s">
        <v>15</v>
      </c>
      <c r="M79">
        <v>16.842996191282271</v>
      </c>
      <c r="N79">
        <v>36.627168853152767</v>
      </c>
      <c r="O79">
        <v>52.644942869234022</v>
      </c>
      <c r="P79">
        <v>43.472280998730433</v>
      </c>
      <c r="Q79">
        <v>14.208633093525179</v>
      </c>
      <c r="R79">
        <v>0.61362674566229369</v>
      </c>
      <c r="S79">
        <v>0.22217520101565805</v>
      </c>
      <c r="T79">
        <v>1.5552264071096065</v>
      </c>
      <c r="U79">
        <v>0.30681337283114685</v>
      </c>
      <c r="V79">
        <v>4.7714769360981801</v>
      </c>
      <c r="W79">
        <v>-0.66652560304697417</v>
      </c>
      <c r="X79">
        <v>-1.6665256030469742</v>
      </c>
      <c r="Y79">
        <v>48.959796868387642</v>
      </c>
      <c r="Z79">
        <v>60.367435463394003</v>
      </c>
      <c r="AA79">
        <v>2.2794212218649519</v>
      </c>
      <c r="AB79">
        <v>34.863732543377068</v>
      </c>
      <c r="AC79">
        <v>51.565594583157008</v>
      </c>
      <c r="AD79">
        <v>60.429082812165063</v>
      </c>
      <c r="AE79">
        <v>111.98645022754768</v>
      </c>
      <c r="AF79">
        <v>106.6688476781575</v>
      </c>
      <c r="AH79">
        <f>AVERAGE(J79:J82)</f>
        <v>16.25</v>
      </c>
      <c r="AI79">
        <f>AVERAGE(I79:I82)</f>
        <v>825.93732782369136</v>
      </c>
      <c r="AJ79">
        <f>AVERAGE(M79:M82)</f>
        <v>17.932656511148672</v>
      </c>
      <c r="AK79">
        <f>AVERAGE(N79:N82)</f>
        <v>35.907218199315551</v>
      </c>
      <c r="AL79">
        <f>AVERAGE(O79:O82)</f>
        <v>49.933592825319707</v>
      </c>
      <c r="AM79">
        <f>AVERAGE(AE79:AE82)</f>
        <v>120.79836078858699</v>
      </c>
      <c r="AN79">
        <f>AVERAGE(AF79:AF82)</f>
        <v>113.65699429117826</v>
      </c>
    </row>
    <row r="80" spans="1:40" x14ac:dyDescent="0.2">
      <c r="A80">
        <v>2022</v>
      </c>
      <c r="B80">
        <v>2</v>
      </c>
      <c r="C80" t="s">
        <v>2</v>
      </c>
      <c r="D80" t="s">
        <v>7</v>
      </c>
      <c r="E80">
        <v>2</v>
      </c>
      <c r="F80" s="1">
        <v>44782</v>
      </c>
      <c r="G80">
        <v>28.4</v>
      </c>
      <c r="H80">
        <f t="shared" si="4"/>
        <v>1136</v>
      </c>
      <c r="I80">
        <f t="shared" si="3"/>
        <v>1055.4159779614324</v>
      </c>
      <c r="J80">
        <v>15</v>
      </c>
      <c r="K80">
        <f t="shared" si="5"/>
        <v>38.1</v>
      </c>
      <c r="L80" t="s">
        <v>15</v>
      </c>
      <c r="M80">
        <v>17.705159188820009</v>
      </c>
      <c r="N80">
        <v>35.452348429126829</v>
      </c>
      <c r="O80">
        <v>48.628769570242724</v>
      </c>
      <c r="P80">
        <v>46.737417253336133</v>
      </c>
      <c r="Q80">
        <v>15.866344436271934</v>
      </c>
      <c r="R80">
        <v>0.66197331091730582</v>
      </c>
      <c r="S80">
        <v>0.25218030892087839</v>
      </c>
      <c r="T80">
        <v>1.8808448040348851</v>
      </c>
      <c r="U80">
        <v>0.42030051486813069</v>
      </c>
      <c r="V80">
        <v>5.5584743091310287</v>
      </c>
      <c r="W80">
        <v>-0.87212356835137117</v>
      </c>
      <c r="X80">
        <v>-1.8721235683513711</v>
      </c>
      <c r="Y80">
        <v>45.224755700325737</v>
      </c>
      <c r="Z80">
        <v>61.282620573710204</v>
      </c>
      <c r="AA80">
        <v>2.4676750216076058</v>
      </c>
      <c r="AB80">
        <v>37.942208679205621</v>
      </c>
      <c r="AC80">
        <v>53.733645056215195</v>
      </c>
      <c r="AD80">
        <v>62.801853017521523</v>
      </c>
      <c r="AE80">
        <v>125.99558048943912</v>
      </c>
      <c r="AF80">
        <v>117.2291411227915</v>
      </c>
    </row>
    <row r="81" spans="1:40" x14ac:dyDescent="0.2">
      <c r="A81">
        <v>2022</v>
      </c>
      <c r="B81">
        <v>3</v>
      </c>
      <c r="C81" t="s">
        <v>2</v>
      </c>
      <c r="D81" t="s">
        <v>7</v>
      </c>
      <c r="E81">
        <v>2</v>
      </c>
      <c r="F81" s="1">
        <v>44782</v>
      </c>
      <c r="G81">
        <v>21.4</v>
      </c>
      <c r="H81">
        <f t="shared" si="4"/>
        <v>856</v>
      </c>
      <c r="I81">
        <f t="shared" si="3"/>
        <v>795.27823691460037</v>
      </c>
      <c r="J81">
        <v>15</v>
      </c>
      <c r="K81">
        <f t="shared" si="5"/>
        <v>38.1</v>
      </c>
      <c r="L81" t="s">
        <v>15</v>
      </c>
      <c r="M81">
        <v>19.47184218899141</v>
      </c>
      <c r="N81">
        <v>35.655955032347009</v>
      </c>
      <c r="O81">
        <v>48.319015802312016</v>
      </c>
      <c r="P81">
        <v>43.249549262912289</v>
      </c>
      <c r="Q81">
        <v>16.22653515749284</v>
      </c>
      <c r="R81">
        <v>0.7423904974016331</v>
      </c>
      <c r="S81">
        <v>0.24392830628910808</v>
      </c>
      <c r="T81">
        <v>1.5059921518718844</v>
      </c>
      <c r="U81">
        <v>0.37119524870081655</v>
      </c>
      <c r="V81">
        <v>5.3240004242231409</v>
      </c>
      <c r="W81">
        <v>-0.69996818326439714</v>
      </c>
      <c r="X81">
        <v>-1.6999681832643971</v>
      </c>
      <c r="Y81">
        <v>44.936684696150181</v>
      </c>
      <c r="Z81">
        <v>61.124011029801686</v>
      </c>
      <c r="AA81">
        <v>2.483494293239684</v>
      </c>
      <c r="AB81">
        <v>36.291441298122812</v>
      </c>
      <c r="AC81">
        <v>51.417700710573762</v>
      </c>
      <c r="AD81">
        <v>61.901344662929034</v>
      </c>
      <c r="AE81">
        <v>124.98507009288377</v>
      </c>
      <c r="AF81">
        <v>117.67529656777673</v>
      </c>
    </row>
    <row r="82" spans="1:40" x14ac:dyDescent="0.2">
      <c r="A82">
        <v>2022</v>
      </c>
      <c r="B82">
        <v>4</v>
      </c>
      <c r="C82" t="s">
        <v>2</v>
      </c>
      <c r="D82" t="s">
        <v>7</v>
      </c>
      <c r="E82">
        <v>2</v>
      </c>
      <c r="F82" s="1">
        <v>44782</v>
      </c>
      <c r="G82">
        <v>22.4</v>
      </c>
      <c r="H82">
        <f t="shared" si="4"/>
        <v>896</v>
      </c>
      <c r="I82">
        <f t="shared" si="3"/>
        <v>832.44077134986219</v>
      </c>
      <c r="J82">
        <v>17</v>
      </c>
      <c r="K82">
        <f t="shared" si="5"/>
        <v>43.18</v>
      </c>
      <c r="L82" t="s">
        <v>15</v>
      </c>
      <c r="M82">
        <v>17.710628475500993</v>
      </c>
      <c r="N82">
        <v>35.893400482635613</v>
      </c>
      <c r="O82">
        <v>50.141643059490079</v>
      </c>
      <c r="P82">
        <v>44.664778092540132</v>
      </c>
      <c r="Q82">
        <v>16.902738432483474</v>
      </c>
      <c r="R82">
        <v>0.71346133669079848</v>
      </c>
      <c r="S82">
        <v>0.23082572657643477</v>
      </c>
      <c r="T82">
        <v>1.7941454202077429</v>
      </c>
      <c r="U82">
        <v>0.43017521771062844</v>
      </c>
      <c r="V82">
        <v>5.3509600251809877</v>
      </c>
      <c r="W82">
        <v>-0.66100094428706324</v>
      </c>
      <c r="X82">
        <v>-1.6610009442870632</v>
      </c>
      <c r="Y82">
        <v>46.631728045325772</v>
      </c>
      <c r="Z82">
        <v>60.939041024026864</v>
      </c>
      <c r="AA82">
        <v>2.3932203389830513</v>
      </c>
      <c r="AB82">
        <v>36.318644423460292</v>
      </c>
      <c r="AC82">
        <v>52.357412653446644</v>
      </c>
      <c r="AD82">
        <v>61.790550027894653</v>
      </c>
      <c r="AE82">
        <v>120.22634234447743</v>
      </c>
      <c r="AF82">
        <v>113.05469179598731</v>
      </c>
    </row>
    <row r="83" spans="1:40" x14ac:dyDescent="0.2">
      <c r="A83">
        <v>2022</v>
      </c>
      <c r="B83">
        <v>1</v>
      </c>
      <c r="C83" t="s">
        <v>4</v>
      </c>
      <c r="D83" t="s">
        <v>7</v>
      </c>
      <c r="E83">
        <v>2</v>
      </c>
      <c r="F83" s="1">
        <v>44782</v>
      </c>
      <c r="G83">
        <v>21.8</v>
      </c>
      <c r="H83">
        <f t="shared" si="4"/>
        <v>872</v>
      </c>
      <c r="I83">
        <f t="shared" si="3"/>
        <v>810.14325068870517</v>
      </c>
      <c r="J83">
        <v>16</v>
      </c>
      <c r="K83">
        <f t="shared" si="5"/>
        <v>40.64</v>
      </c>
      <c r="L83" t="s">
        <v>15</v>
      </c>
      <c r="M83">
        <v>18.69100062932662</v>
      </c>
      <c r="N83">
        <v>35.850639815397521</v>
      </c>
      <c r="O83">
        <v>49.486049926578559</v>
      </c>
      <c r="P83">
        <v>41.755821271239775</v>
      </c>
      <c r="Q83">
        <v>15.156282777428151</v>
      </c>
      <c r="R83">
        <v>0.66079295154185025</v>
      </c>
      <c r="S83">
        <v>0.24124187119781834</v>
      </c>
      <c r="T83">
        <v>1.7726033144535347</v>
      </c>
      <c r="U83">
        <v>0.41955108034403188</v>
      </c>
      <c r="V83">
        <v>4.7094608768617583</v>
      </c>
      <c r="W83">
        <v>-0.28319697923222154</v>
      </c>
      <c r="X83">
        <v>-1.2831969792322215</v>
      </c>
      <c r="Y83">
        <v>46.022026431718061</v>
      </c>
      <c r="Z83">
        <v>60.972351583805334</v>
      </c>
      <c r="AA83">
        <v>2.4249258160237388</v>
      </c>
      <c r="AB83">
        <v>35.570169918187531</v>
      </c>
      <c r="AC83">
        <v>50.425865324103214</v>
      </c>
      <c r="AD83">
        <v>61.526364728044953</v>
      </c>
      <c r="AE83">
        <v>121.29826845132405</v>
      </c>
      <c r="AF83">
        <v>114.61506156530655</v>
      </c>
      <c r="AH83">
        <f>AVERAGE(J83:J86)</f>
        <v>14.5</v>
      </c>
      <c r="AI83">
        <f>AVERAGE(I83:I86)</f>
        <v>791.56198347107431</v>
      </c>
      <c r="AJ83">
        <f>AVERAGE(M83:M86)</f>
        <v>18.221872630617153</v>
      </c>
      <c r="AK83">
        <f>AVERAGE(N83:N86)</f>
        <v>34.38690634583719</v>
      </c>
      <c r="AL83">
        <f>AVERAGE(O83:O86)</f>
        <v>48.817581569713973</v>
      </c>
      <c r="AM83">
        <f>AVERAGE(AE83:AE86)</f>
        <v>123.87430692888822</v>
      </c>
      <c r="AN83">
        <f>AVERAGE(AF83:AF86)</f>
        <v>118.71795650215624</v>
      </c>
    </row>
    <row r="84" spans="1:40" x14ac:dyDescent="0.2">
      <c r="A84">
        <v>2022</v>
      </c>
      <c r="B84">
        <v>2</v>
      </c>
      <c r="C84" t="s">
        <v>4</v>
      </c>
      <c r="D84" t="s">
        <v>7</v>
      </c>
      <c r="E84">
        <v>2</v>
      </c>
      <c r="F84" s="1">
        <v>44782</v>
      </c>
      <c r="G84">
        <v>22.3</v>
      </c>
      <c r="H84">
        <f t="shared" si="4"/>
        <v>892</v>
      </c>
      <c r="I84">
        <f t="shared" si="3"/>
        <v>828.72451790633602</v>
      </c>
      <c r="J84">
        <v>15</v>
      </c>
      <c r="K84">
        <f t="shared" si="5"/>
        <v>38.1</v>
      </c>
      <c r="L84" t="s">
        <v>15</v>
      </c>
      <c r="M84">
        <v>21.821233738984475</v>
      </c>
      <c r="N84">
        <v>33.602601762484269</v>
      </c>
      <c r="O84">
        <v>44.6286193873269</v>
      </c>
      <c r="P84">
        <v>43.652958455728076</v>
      </c>
      <c r="Q84">
        <v>19.177507343684432</v>
      </c>
      <c r="R84">
        <v>0.86026017624842632</v>
      </c>
      <c r="S84">
        <v>0.26227444397817878</v>
      </c>
      <c r="T84">
        <v>1.7939571968107428</v>
      </c>
      <c r="U84">
        <v>0.56651279899286622</v>
      </c>
      <c r="V84">
        <v>5.927402433906841</v>
      </c>
      <c r="W84">
        <v>-0.37767519932857746</v>
      </c>
      <c r="X84">
        <v>-1.3776751993285774</v>
      </c>
      <c r="Y84">
        <v>41.504616030214017</v>
      </c>
      <c r="Z84">
        <v>62.723573227024758</v>
      </c>
      <c r="AA84">
        <v>2.6888575458392099</v>
      </c>
      <c r="AB84">
        <v>37.051825430130087</v>
      </c>
      <c r="AC84">
        <v>51.685564414603448</v>
      </c>
      <c r="AD84">
        <v>63.740381205239444</v>
      </c>
      <c r="AE84">
        <v>139.34049185233809</v>
      </c>
      <c r="AF84">
        <v>130.74011873913469</v>
      </c>
    </row>
    <row r="85" spans="1:40" x14ac:dyDescent="0.2">
      <c r="A85">
        <v>2022</v>
      </c>
      <c r="B85">
        <v>3</v>
      </c>
      <c r="C85" t="s">
        <v>4</v>
      </c>
      <c r="D85" t="s">
        <v>7</v>
      </c>
      <c r="E85">
        <v>2</v>
      </c>
      <c r="F85" s="1">
        <v>44782</v>
      </c>
      <c r="G85">
        <v>23.9</v>
      </c>
      <c r="H85">
        <f t="shared" si="4"/>
        <v>956</v>
      </c>
      <c r="I85">
        <f t="shared" si="3"/>
        <v>888.18457300275475</v>
      </c>
      <c r="J85">
        <v>15</v>
      </c>
      <c r="K85">
        <f t="shared" si="5"/>
        <v>38.1</v>
      </c>
      <c r="L85" t="s">
        <v>15</v>
      </c>
      <c r="M85">
        <v>18.227582590456215</v>
      </c>
      <c r="N85">
        <v>33.812270582066077</v>
      </c>
      <c r="O85">
        <v>49.785002621919247</v>
      </c>
      <c r="P85">
        <v>44.971158888306242</v>
      </c>
      <c r="Q85">
        <v>17.011012060828527</v>
      </c>
      <c r="R85">
        <v>0.67121132669113792</v>
      </c>
      <c r="S85">
        <v>0.22024121657052961</v>
      </c>
      <c r="T85">
        <v>1.4892501310959623</v>
      </c>
      <c r="U85">
        <v>0.47194546407970633</v>
      </c>
      <c r="V85">
        <v>6.0199265862611435</v>
      </c>
      <c r="W85">
        <v>-0.61877294179339271</v>
      </c>
      <c r="X85">
        <v>-1.6187729417933927</v>
      </c>
      <c r="Y85">
        <v>46.300052438384903</v>
      </c>
      <c r="Z85">
        <v>62.560241216570532</v>
      </c>
      <c r="AA85">
        <v>2.4103644406993889</v>
      </c>
      <c r="AB85">
        <v>36.091137912952277</v>
      </c>
      <c r="AC85">
        <v>52.560849501835349</v>
      </c>
      <c r="AD85">
        <v>62.030040944336406</v>
      </c>
      <c r="AE85">
        <v>121.55691459134603</v>
      </c>
      <c r="AF85">
        <v>116.89378358914566</v>
      </c>
    </row>
    <row r="86" spans="1:40" x14ac:dyDescent="0.2">
      <c r="A86">
        <v>2022</v>
      </c>
      <c r="B86">
        <v>4</v>
      </c>
      <c r="C86" t="s">
        <v>4</v>
      </c>
      <c r="D86" t="s">
        <v>7</v>
      </c>
      <c r="E86">
        <v>2</v>
      </c>
      <c r="F86" s="1">
        <v>44782</v>
      </c>
      <c r="G86">
        <v>17.2</v>
      </c>
      <c r="H86">
        <f t="shared" si="4"/>
        <v>688</v>
      </c>
      <c r="I86">
        <f t="shared" si="3"/>
        <v>639.19559228650132</v>
      </c>
      <c r="J86">
        <v>12</v>
      </c>
      <c r="K86">
        <f t="shared" si="5"/>
        <v>30.48</v>
      </c>
      <c r="L86" t="s">
        <v>15</v>
      </c>
      <c r="M86">
        <v>14.147673563701293</v>
      </c>
      <c r="N86">
        <v>34.282113223400906</v>
      </c>
      <c r="O86">
        <v>51.370654343031198</v>
      </c>
      <c r="P86">
        <v>37.20197458250184</v>
      </c>
      <c r="Q86">
        <v>14.315723138325808</v>
      </c>
      <c r="R86">
        <v>0.66169520008402483</v>
      </c>
      <c r="S86">
        <v>0.22056506669467496</v>
      </c>
      <c r="T86">
        <v>1.4389244827224033</v>
      </c>
      <c r="U86">
        <v>0.32559605083499632</v>
      </c>
      <c r="V86">
        <v>5.4511080768826812</v>
      </c>
      <c r="W86">
        <v>-0.35710534607709277</v>
      </c>
      <c r="X86">
        <v>-1.3571053460770928</v>
      </c>
      <c r="Y86">
        <v>47.774708539019016</v>
      </c>
      <c r="Z86">
        <v>62.1942337989707</v>
      </c>
      <c r="AA86">
        <v>2.3359640155387447</v>
      </c>
      <c r="AB86">
        <v>38.434723243356785</v>
      </c>
      <c r="AC86">
        <v>47.402111122781221</v>
      </c>
      <c r="AD86">
        <v>59.658842791347155</v>
      </c>
      <c r="AE86">
        <v>113.3015528205447</v>
      </c>
      <c r="AF86">
        <v>112.62286211503806</v>
      </c>
    </row>
    <row r="87" spans="1:40" x14ac:dyDescent="0.2">
      <c r="A87">
        <v>2022</v>
      </c>
      <c r="B87">
        <v>1</v>
      </c>
      <c r="C87" t="s">
        <v>5</v>
      </c>
      <c r="D87" t="s">
        <v>9</v>
      </c>
      <c r="E87">
        <v>2</v>
      </c>
      <c r="F87" s="1">
        <v>45168</v>
      </c>
      <c r="G87">
        <v>66.7</v>
      </c>
      <c r="H87">
        <f t="shared" si="4"/>
        <v>2668</v>
      </c>
      <c r="I87">
        <f t="shared" si="3"/>
        <v>2478.7410468319558</v>
      </c>
      <c r="J87">
        <v>18</v>
      </c>
      <c r="K87">
        <f t="shared" si="5"/>
        <v>45.72</v>
      </c>
      <c r="L87" t="s">
        <v>15</v>
      </c>
      <c r="M87">
        <v>18.436043500776801</v>
      </c>
      <c r="N87">
        <v>34.469186949766964</v>
      </c>
      <c r="O87">
        <v>50.336613153806319</v>
      </c>
      <c r="P87">
        <v>43.780424650440189</v>
      </c>
      <c r="Q87">
        <v>17.017089590885551</v>
      </c>
      <c r="R87">
        <v>0.70429829104091146</v>
      </c>
      <c r="S87">
        <v>0.23821853961677888</v>
      </c>
      <c r="T87">
        <v>1.9368203003625066</v>
      </c>
      <c r="U87">
        <v>0.7353702744691869</v>
      </c>
      <c r="V87">
        <v>4.836872087001554</v>
      </c>
      <c r="W87">
        <v>-0.3625064733298809</v>
      </c>
      <c r="X87">
        <v>-1.3625064733298808</v>
      </c>
      <c r="Y87">
        <v>46.813050233039881</v>
      </c>
      <c r="Z87">
        <v>62.048503366131541</v>
      </c>
      <c r="AA87">
        <v>2.3839506172839506</v>
      </c>
      <c r="AB87">
        <v>35.113412739513208</v>
      </c>
      <c r="AC87">
        <v>51.770201967892291</v>
      </c>
      <c r="AD87">
        <v>61.712042605331916</v>
      </c>
      <c r="AE87">
        <v>119.60850574214186</v>
      </c>
      <c r="AF87">
        <v>114.66710690018184</v>
      </c>
      <c r="AH87">
        <f>AVERAGE(J87:J90)</f>
        <v>17.25</v>
      </c>
      <c r="AI87">
        <f>AVERAGE(I87:I90)</f>
        <v>2266.9146005509642</v>
      </c>
      <c r="AJ87">
        <f>AVERAGE(M87:M90)</f>
        <v>19.592399193363441</v>
      </c>
      <c r="AK87">
        <f>AVERAGE(N87:N90)</f>
        <v>34.013308447569855</v>
      </c>
      <c r="AL87">
        <f>AVERAGE(O87:O90)</f>
        <v>49.367532539394333</v>
      </c>
      <c r="AM87">
        <f>AVERAGE(AE87:AE90)</f>
        <v>124.41019154092886</v>
      </c>
      <c r="AN87">
        <f>AVERAGE(AF87:AF90)</f>
        <v>117.61846637667598</v>
      </c>
    </row>
    <row r="88" spans="1:40" x14ac:dyDescent="0.2">
      <c r="A88">
        <v>2022</v>
      </c>
      <c r="B88">
        <v>2</v>
      </c>
      <c r="C88" t="s">
        <v>5</v>
      </c>
      <c r="D88" t="s">
        <v>9</v>
      </c>
      <c r="E88">
        <v>2</v>
      </c>
      <c r="F88" s="1">
        <v>45168</v>
      </c>
      <c r="G88">
        <v>45.1</v>
      </c>
      <c r="H88">
        <f t="shared" si="4"/>
        <v>1804</v>
      </c>
      <c r="I88">
        <f t="shared" si="3"/>
        <v>1676.030303030303</v>
      </c>
      <c r="J88">
        <v>18</v>
      </c>
      <c r="K88">
        <f t="shared" si="5"/>
        <v>45.72</v>
      </c>
      <c r="L88" t="s">
        <v>15</v>
      </c>
      <c r="M88">
        <v>19.893871605452087</v>
      </c>
      <c r="N88">
        <v>34.491728228071999</v>
      </c>
      <c r="O88">
        <v>49.609822078867964</v>
      </c>
      <c r="P88">
        <v>44.459473519925083</v>
      </c>
      <c r="Q88">
        <v>18.42680262199563</v>
      </c>
      <c r="R88">
        <v>0.68671314119238369</v>
      </c>
      <c r="S88">
        <v>0.26011861408802411</v>
      </c>
      <c r="T88">
        <v>2.1954011029029235</v>
      </c>
      <c r="U88">
        <v>0.63468941837477888</v>
      </c>
      <c r="V88">
        <v>4.3595879721152846</v>
      </c>
      <c r="W88">
        <v>-0.27052335865154514</v>
      </c>
      <c r="X88">
        <v>-1.2705233586515452</v>
      </c>
      <c r="Y88">
        <v>46.137134533347208</v>
      </c>
      <c r="Z88">
        <v>62.030943710331918</v>
      </c>
      <c r="AA88">
        <v>2.4188758389261746</v>
      </c>
      <c r="AB88">
        <v>34.239517219852246</v>
      </c>
      <c r="AC88">
        <v>52.221090417230258</v>
      </c>
      <c r="AD88">
        <v>62.182792682519931</v>
      </c>
      <c r="AE88">
        <v>122.28654863146569</v>
      </c>
      <c r="AF88">
        <v>116.31407054783831</v>
      </c>
    </row>
    <row r="89" spans="1:40" x14ac:dyDescent="0.2">
      <c r="A89">
        <v>2022</v>
      </c>
      <c r="B89">
        <v>3</v>
      </c>
      <c r="C89" t="s">
        <v>5</v>
      </c>
      <c r="D89" t="s">
        <v>9</v>
      </c>
      <c r="E89">
        <v>2</v>
      </c>
      <c r="F89" s="1">
        <v>45168</v>
      </c>
      <c r="G89">
        <v>63.2</v>
      </c>
      <c r="H89">
        <f t="shared" si="4"/>
        <v>2528</v>
      </c>
      <c r="I89">
        <f t="shared" si="3"/>
        <v>2348.6721763085397</v>
      </c>
      <c r="J89">
        <v>12</v>
      </c>
      <c r="K89">
        <f t="shared" si="5"/>
        <v>30.48</v>
      </c>
      <c r="L89" t="s">
        <v>15</v>
      </c>
      <c r="M89">
        <v>21.420413248883811</v>
      </c>
      <c r="N89">
        <v>34.202055861281281</v>
      </c>
      <c r="O89">
        <v>48.208908732218873</v>
      </c>
      <c r="P89">
        <v>48.260824421140065</v>
      </c>
      <c r="Q89">
        <v>19.406084518741565</v>
      </c>
      <c r="R89">
        <v>0.64375454262278065</v>
      </c>
      <c r="S89">
        <v>0.29072785795867512</v>
      </c>
      <c r="T89">
        <v>2.3154397258851622</v>
      </c>
      <c r="U89">
        <v>0.68528709375973418</v>
      </c>
      <c r="V89">
        <v>4.371301007164365</v>
      </c>
      <c r="W89">
        <v>-0.42570864915377421</v>
      </c>
      <c r="X89">
        <v>-1.4257086491537743</v>
      </c>
      <c r="Y89">
        <v>44.834285120963557</v>
      </c>
      <c r="Z89">
        <v>62.256598484061882</v>
      </c>
      <c r="AA89">
        <v>2.4891664871850097</v>
      </c>
      <c r="AB89">
        <v>34.171010279306401</v>
      </c>
      <c r="AC89">
        <v>54.745187415637005</v>
      </c>
      <c r="AD89">
        <v>63.556353889403624</v>
      </c>
      <c r="AE89">
        <v>128.61979361721475</v>
      </c>
      <c r="AF89">
        <v>120.12948725012396</v>
      </c>
    </row>
    <row r="90" spans="1:40" x14ac:dyDescent="0.2">
      <c r="A90">
        <v>2022</v>
      </c>
      <c r="B90">
        <v>4</v>
      </c>
      <c r="C90" t="s">
        <v>5</v>
      </c>
      <c r="D90" t="s">
        <v>9</v>
      </c>
      <c r="E90">
        <v>2</v>
      </c>
      <c r="F90" s="1">
        <v>45168</v>
      </c>
      <c r="G90">
        <v>69</v>
      </c>
      <c r="H90">
        <f t="shared" si="4"/>
        <v>2760</v>
      </c>
      <c r="I90">
        <f t="shared" si="3"/>
        <v>2564.2148760330579</v>
      </c>
      <c r="J90">
        <v>21</v>
      </c>
      <c r="K90">
        <f t="shared" si="5"/>
        <v>53.34</v>
      </c>
      <c r="L90" t="s">
        <v>15</v>
      </c>
      <c r="M90">
        <v>18.619268418341061</v>
      </c>
      <c r="N90">
        <v>32.890262751159199</v>
      </c>
      <c r="O90">
        <v>49.314786192684181</v>
      </c>
      <c r="P90">
        <v>51.818650180319423</v>
      </c>
      <c r="Q90">
        <v>18.011334363730036</v>
      </c>
      <c r="R90">
        <v>0.60793405461102523</v>
      </c>
      <c r="S90">
        <v>0.30911901081916537</v>
      </c>
      <c r="T90">
        <v>2.6172076249356002</v>
      </c>
      <c r="U90">
        <v>0.72127769191138591</v>
      </c>
      <c r="V90">
        <v>4.6676970633693982</v>
      </c>
      <c r="W90">
        <v>-0.62854198866563626</v>
      </c>
      <c r="X90">
        <v>-1.6285419886656363</v>
      </c>
      <c r="Y90">
        <v>45.862751159196293</v>
      </c>
      <c r="Z90">
        <v>63.278485316846989</v>
      </c>
      <c r="AA90">
        <v>2.433347262849979</v>
      </c>
      <c r="AB90">
        <v>36.146522411128281</v>
      </c>
      <c r="AC90">
        <v>57.107583719732105</v>
      </c>
      <c r="AD90">
        <v>64.259171611010117</v>
      </c>
      <c r="AE90">
        <v>127.12591817289312</v>
      </c>
      <c r="AF90">
        <v>119.36320080855985</v>
      </c>
    </row>
    <row r="91" spans="1:40" x14ac:dyDescent="0.2">
      <c r="A91">
        <v>2022</v>
      </c>
      <c r="B91">
        <v>1</v>
      </c>
      <c r="C91" t="s">
        <v>6</v>
      </c>
      <c r="D91" t="s">
        <v>9</v>
      </c>
      <c r="E91">
        <v>2</v>
      </c>
      <c r="F91" s="1">
        <v>45170</v>
      </c>
      <c r="G91">
        <v>49.3</v>
      </c>
      <c r="H91">
        <f t="shared" si="4"/>
        <v>1972</v>
      </c>
      <c r="I91">
        <f t="shared" si="3"/>
        <v>1832.1129476584019</v>
      </c>
      <c r="J91">
        <v>16</v>
      </c>
      <c r="K91">
        <f t="shared" si="5"/>
        <v>40.64</v>
      </c>
      <c r="L91" t="s">
        <v>16</v>
      </c>
      <c r="M91">
        <v>16.741467487736141</v>
      </c>
      <c r="N91">
        <v>35.090282851476879</v>
      </c>
      <c r="O91">
        <v>51.226385554743757</v>
      </c>
      <c r="P91">
        <v>47.500260933096747</v>
      </c>
      <c r="Q91">
        <v>18.442751278572175</v>
      </c>
      <c r="R91">
        <v>0.74104999478133804</v>
      </c>
      <c r="S91">
        <v>0.26093309675399229</v>
      </c>
      <c r="T91">
        <v>2.6510802630205612</v>
      </c>
      <c r="U91">
        <v>0.45924225028702642</v>
      </c>
      <c r="V91">
        <v>4.8742302473645758</v>
      </c>
      <c r="W91">
        <v>-0.52186619350798458</v>
      </c>
      <c r="X91">
        <v>-1.5218661935079845</v>
      </c>
      <c r="Y91">
        <v>47.640538565911697</v>
      </c>
      <c r="Z91">
        <v>61.564669658699515</v>
      </c>
      <c r="AA91">
        <v>2.3425427872860638</v>
      </c>
      <c r="AB91">
        <v>36.13986013986014</v>
      </c>
      <c r="AC91">
        <v>54.240173259576238</v>
      </c>
      <c r="AD91">
        <v>62.50097734400795</v>
      </c>
      <c r="AE91">
        <v>119.03350705328091</v>
      </c>
      <c r="AF91">
        <v>111.79680066715949</v>
      </c>
      <c r="AH91">
        <f>AVERAGE(J91:J94)</f>
        <v>17.125</v>
      </c>
      <c r="AI91">
        <f>AVERAGE(I91:I94)</f>
        <v>2269.7017906336087</v>
      </c>
      <c r="AJ91">
        <f>AVERAGE(M91:M94)</f>
        <v>18.087875539812153</v>
      </c>
      <c r="AK91">
        <f>AVERAGE(N91:N94)</f>
        <v>34.557473609321768</v>
      </c>
      <c r="AL91">
        <f>AVERAGE(O91:O94)</f>
        <v>51.747817701732885</v>
      </c>
      <c r="AM91">
        <f>AVERAGE(AE91:AE94)</f>
        <v>116.617476072644</v>
      </c>
      <c r="AN91">
        <f>AVERAGE(AF91:AF94)</f>
        <v>111.52092119558299</v>
      </c>
    </row>
    <row r="92" spans="1:40" x14ac:dyDescent="0.2">
      <c r="A92">
        <v>2022</v>
      </c>
      <c r="B92">
        <v>2</v>
      </c>
      <c r="C92" t="s">
        <v>6</v>
      </c>
      <c r="D92" t="s">
        <v>9</v>
      </c>
      <c r="E92">
        <v>2</v>
      </c>
      <c r="F92" s="1">
        <v>45170</v>
      </c>
      <c r="G92">
        <v>68.7</v>
      </c>
      <c r="H92">
        <f t="shared" si="4"/>
        <v>2748</v>
      </c>
      <c r="I92">
        <f t="shared" si="3"/>
        <v>2553.0661157024797</v>
      </c>
      <c r="J92">
        <v>16</v>
      </c>
      <c r="K92">
        <f t="shared" si="5"/>
        <v>40.64</v>
      </c>
      <c r="L92" t="s">
        <v>16</v>
      </c>
      <c r="M92">
        <v>18.822314049586776</v>
      </c>
      <c r="N92">
        <v>32.830578512396698</v>
      </c>
      <c r="O92">
        <v>51.105371900826448</v>
      </c>
      <c r="P92">
        <v>43.801652892561982</v>
      </c>
      <c r="Q92">
        <v>14.576446280991737</v>
      </c>
      <c r="R92">
        <v>0.66115702479338845</v>
      </c>
      <c r="S92">
        <v>0.26859504132231404</v>
      </c>
      <c r="T92">
        <v>2.4896694214876036</v>
      </c>
      <c r="U92">
        <v>0.55785123966942152</v>
      </c>
      <c r="V92">
        <v>5.8574380165289259</v>
      </c>
      <c r="W92">
        <v>-0.25826446280991738</v>
      </c>
      <c r="X92">
        <v>-1.2582644628099173</v>
      </c>
      <c r="Y92">
        <v>47.527995867768603</v>
      </c>
      <c r="Z92">
        <v>63.324979338842979</v>
      </c>
      <c r="AA92">
        <v>2.3480897513644634</v>
      </c>
      <c r="AB92">
        <v>33.907954545454544</v>
      </c>
      <c r="AC92">
        <v>51.784297520661156</v>
      </c>
      <c r="AD92">
        <v>61.471085273376147</v>
      </c>
      <c r="AE92">
        <v>117.34928889078498</v>
      </c>
      <c r="AF92">
        <v>115.26568603946015</v>
      </c>
    </row>
    <row r="93" spans="1:40" x14ac:dyDescent="0.2">
      <c r="A93">
        <v>2022</v>
      </c>
      <c r="B93">
        <v>3</v>
      </c>
      <c r="C93" t="s">
        <v>6</v>
      </c>
      <c r="D93" t="s">
        <v>9</v>
      </c>
      <c r="E93">
        <v>2</v>
      </c>
      <c r="F93" s="1">
        <v>45170</v>
      </c>
      <c r="G93">
        <v>63.7</v>
      </c>
      <c r="H93">
        <f t="shared" si="4"/>
        <v>2548</v>
      </c>
      <c r="I93">
        <f t="shared" si="3"/>
        <v>2367.2534435261705</v>
      </c>
      <c r="J93">
        <v>17.5</v>
      </c>
      <c r="K93">
        <f t="shared" si="5"/>
        <v>44.45</v>
      </c>
      <c r="L93" t="s">
        <v>16</v>
      </c>
      <c r="M93">
        <v>21.593857009442772</v>
      </c>
      <c r="N93">
        <v>34.741102002697929</v>
      </c>
      <c r="O93">
        <v>50.461761959115904</v>
      </c>
      <c r="P93">
        <v>43.872574452630488</v>
      </c>
      <c r="Q93">
        <v>17.88938466327695</v>
      </c>
      <c r="R93">
        <v>0.6744837605063817</v>
      </c>
      <c r="S93">
        <v>0.29054685067967212</v>
      </c>
      <c r="T93">
        <v>2.4800249040157722</v>
      </c>
      <c r="U93">
        <v>0.68486043374494132</v>
      </c>
      <c r="V93">
        <v>4.3685794334336414</v>
      </c>
      <c r="W93">
        <v>-0.10376673238559717</v>
      </c>
      <c r="X93">
        <v>-1.1037667323855971</v>
      </c>
      <c r="Y93">
        <v>46.929438621977795</v>
      </c>
      <c r="Z93">
        <v>61.836681539898322</v>
      </c>
      <c r="AA93">
        <v>2.378038247995065</v>
      </c>
      <c r="AB93">
        <v>31.580471100965028</v>
      </c>
      <c r="AC93">
        <v>51.831389436546644</v>
      </c>
      <c r="AD93">
        <v>61.650726476271814</v>
      </c>
      <c r="AE93">
        <v>119.19332160752552</v>
      </c>
      <c r="AF93">
        <v>113.99224327982061</v>
      </c>
    </row>
    <row r="94" spans="1:40" x14ac:dyDescent="0.2">
      <c r="A94">
        <v>2022</v>
      </c>
      <c r="B94">
        <v>4</v>
      </c>
      <c r="C94" t="s">
        <v>6</v>
      </c>
      <c r="D94" t="s">
        <v>9</v>
      </c>
      <c r="E94">
        <v>2</v>
      </c>
      <c r="F94" s="1">
        <v>45170</v>
      </c>
      <c r="G94">
        <v>62.6</v>
      </c>
      <c r="H94">
        <f t="shared" si="4"/>
        <v>2504</v>
      </c>
      <c r="I94">
        <f t="shared" si="3"/>
        <v>2326.374655647383</v>
      </c>
      <c r="J94">
        <v>19</v>
      </c>
      <c r="K94">
        <f t="shared" si="5"/>
        <v>48.26</v>
      </c>
      <c r="L94" t="s">
        <v>15</v>
      </c>
      <c r="M94">
        <v>15.193863612482925</v>
      </c>
      <c r="N94">
        <v>35.567931070715566</v>
      </c>
      <c r="O94">
        <v>54.197751392245451</v>
      </c>
      <c r="P94">
        <v>48.61826205737102</v>
      </c>
      <c r="Q94">
        <v>17.789219291793632</v>
      </c>
      <c r="R94">
        <v>0.72501838814752539</v>
      </c>
      <c r="S94">
        <v>0.27319533466428497</v>
      </c>
      <c r="T94">
        <v>2.5428181149521905</v>
      </c>
      <c r="U94">
        <v>0.38877797625302091</v>
      </c>
      <c r="V94">
        <v>5.7581170536933906</v>
      </c>
      <c r="W94">
        <v>-0.71451087527582224</v>
      </c>
      <c r="X94">
        <v>-1.7145108752758222</v>
      </c>
      <c r="Y94">
        <v>50.403908794788272</v>
      </c>
      <c r="Z94">
        <v>61.19258169591258</v>
      </c>
      <c r="AA94">
        <v>2.2141139976735169</v>
      </c>
      <c r="AB94">
        <v>35.116738468004627</v>
      </c>
      <c r="AC94">
        <v>54.982526006094361</v>
      </c>
      <c r="AD94">
        <v>61.604487317397741</v>
      </c>
      <c r="AE94">
        <v>110.89378673898453</v>
      </c>
      <c r="AF94">
        <v>105.02895479589168</v>
      </c>
    </row>
    <row r="95" spans="1:40" x14ac:dyDescent="0.2">
      <c r="A95">
        <v>2022</v>
      </c>
      <c r="B95">
        <v>1</v>
      </c>
      <c r="C95" t="s">
        <v>2</v>
      </c>
      <c r="D95" t="s">
        <v>9</v>
      </c>
      <c r="E95">
        <v>2</v>
      </c>
      <c r="F95" s="1">
        <v>44782</v>
      </c>
      <c r="G95">
        <v>37.6</v>
      </c>
      <c r="H95">
        <f t="shared" si="4"/>
        <v>1504</v>
      </c>
      <c r="I95">
        <f t="shared" si="3"/>
        <v>1397.3112947658401</v>
      </c>
      <c r="J95">
        <v>19</v>
      </c>
      <c r="K95">
        <f t="shared" si="5"/>
        <v>48.26</v>
      </c>
      <c r="L95" t="s">
        <v>15</v>
      </c>
      <c r="M95">
        <v>20.671322839570514</v>
      </c>
      <c r="N95">
        <v>34.483477535703109</v>
      </c>
      <c r="O95">
        <v>48.045449807151044</v>
      </c>
      <c r="P95">
        <v>46.294172834358378</v>
      </c>
      <c r="Q95">
        <v>16.876889398519754</v>
      </c>
      <c r="R95">
        <v>0.6046075263212759</v>
      </c>
      <c r="S95">
        <v>0.26060669237986028</v>
      </c>
      <c r="T95">
        <v>1.8972167205253829</v>
      </c>
      <c r="U95">
        <v>0.55248618784530379</v>
      </c>
      <c r="V95">
        <v>3.4712811424997394</v>
      </c>
      <c r="W95">
        <v>-0.37527363702699884</v>
      </c>
      <c r="X95">
        <v>-1.3752736370269989</v>
      </c>
      <c r="Y95">
        <v>44.682268320650472</v>
      </c>
      <c r="Z95">
        <v>62.037370999687283</v>
      </c>
      <c r="AA95">
        <v>2.4976350618355392</v>
      </c>
      <c r="AB95">
        <v>35.021682476806006</v>
      </c>
      <c r="AC95">
        <v>53.439330762013967</v>
      </c>
      <c r="AD95">
        <v>63.181670144727789</v>
      </c>
      <c r="AE95">
        <v>128.29654847056895</v>
      </c>
      <c r="AF95">
        <v>120.11373097125444</v>
      </c>
      <c r="AH95">
        <f>AVERAGE(J95:J98)</f>
        <v>18.5</v>
      </c>
      <c r="AI95">
        <f>AVERAGE(I95:I98)</f>
        <v>1267.242424242424</v>
      </c>
      <c r="AJ95">
        <f>AVERAGE(M95:M98)</f>
        <v>20.949459344361902</v>
      </c>
      <c r="AK95">
        <f>AVERAGE(N95:N98)</f>
        <v>32.654771068169239</v>
      </c>
      <c r="AL95">
        <f>AVERAGE(O95:O98)</f>
        <v>48.270127011204636</v>
      </c>
      <c r="AM95">
        <f>AVERAGE(AE95:AE98)</f>
        <v>126.81864913333712</v>
      </c>
      <c r="AN95">
        <f>AVERAGE(AF95:AF98)</f>
        <v>122.76091618756212</v>
      </c>
    </row>
    <row r="96" spans="1:40" x14ac:dyDescent="0.2">
      <c r="A96">
        <v>2022</v>
      </c>
      <c r="B96">
        <v>2</v>
      </c>
      <c r="C96" t="s">
        <v>2</v>
      </c>
      <c r="D96" t="s">
        <v>9</v>
      </c>
      <c r="E96">
        <v>2</v>
      </c>
      <c r="F96" s="1">
        <v>44782</v>
      </c>
      <c r="G96">
        <v>28.7</v>
      </c>
      <c r="H96">
        <f t="shared" si="4"/>
        <v>1148</v>
      </c>
      <c r="I96">
        <f t="shared" si="3"/>
        <v>1066.5647382920108</v>
      </c>
      <c r="J96">
        <v>18</v>
      </c>
      <c r="K96">
        <f t="shared" si="5"/>
        <v>45.72</v>
      </c>
      <c r="L96" t="s">
        <v>15</v>
      </c>
      <c r="M96">
        <v>20.865324756173482</v>
      </c>
      <c r="N96">
        <v>31.718198796430798</v>
      </c>
      <c r="O96">
        <v>46.544926333264165</v>
      </c>
      <c r="P96">
        <v>43.857646814691847</v>
      </c>
      <c r="Q96">
        <v>13.519402365636024</v>
      </c>
      <c r="R96">
        <v>0.57065781282423744</v>
      </c>
      <c r="S96">
        <v>0.26976551151691225</v>
      </c>
      <c r="T96">
        <v>1.9402365636024075</v>
      </c>
      <c r="U96">
        <v>0.51877982984021587</v>
      </c>
      <c r="V96">
        <v>4.5030089230130734</v>
      </c>
      <c r="W96">
        <v>-0.35277028429134677</v>
      </c>
      <c r="X96">
        <v>-1.3527702842913467</v>
      </c>
      <c r="Y96">
        <v>43.286781489935677</v>
      </c>
      <c r="Z96">
        <v>64.191523137580418</v>
      </c>
      <c r="AA96">
        <v>2.5781542576905929</v>
      </c>
      <c r="AB96">
        <v>36.20066403818219</v>
      </c>
      <c r="AC96">
        <v>51.821477484955388</v>
      </c>
      <c r="AD96">
        <v>63.108911873592461</v>
      </c>
      <c r="AE96">
        <v>132.28008930497791</v>
      </c>
      <c r="AF96">
        <v>128.29120053085052</v>
      </c>
    </row>
    <row r="97" spans="1:40" x14ac:dyDescent="0.2">
      <c r="A97">
        <v>2022</v>
      </c>
      <c r="B97">
        <v>3</v>
      </c>
      <c r="C97" t="s">
        <v>2</v>
      </c>
      <c r="D97" t="s">
        <v>9</v>
      </c>
      <c r="E97">
        <v>2</v>
      </c>
      <c r="F97" s="1">
        <v>44782</v>
      </c>
      <c r="G97">
        <v>33.9</v>
      </c>
      <c r="H97">
        <f t="shared" si="4"/>
        <v>1356</v>
      </c>
      <c r="I97">
        <f t="shared" si="3"/>
        <v>1259.8099173553719</v>
      </c>
      <c r="J97">
        <v>19</v>
      </c>
      <c r="K97">
        <f t="shared" si="5"/>
        <v>48.26</v>
      </c>
      <c r="L97" t="s">
        <v>15</v>
      </c>
      <c r="M97">
        <v>23.158773210932608</v>
      </c>
      <c r="N97">
        <v>30.888796161068221</v>
      </c>
      <c r="O97">
        <v>45.660337992906328</v>
      </c>
      <c r="P97">
        <v>43.094095556019198</v>
      </c>
      <c r="Q97">
        <v>16.607552680993116</v>
      </c>
      <c r="R97">
        <v>0.65720842895889842</v>
      </c>
      <c r="S97">
        <v>0.30252451491758814</v>
      </c>
      <c r="T97">
        <v>2.1802628833715834</v>
      </c>
      <c r="U97">
        <v>0.55288963071145425</v>
      </c>
      <c r="V97">
        <v>4.0684331316503233</v>
      </c>
      <c r="W97">
        <v>-6.2591278948466514E-2</v>
      </c>
      <c r="X97">
        <v>-1.0625912789484666</v>
      </c>
      <c r="Y97">
        <v>42.46411433340289</v>
      </c>
      <c r="Z97">
        <v>64.837627790527861</v>
      </c>
      <c r="AA97">
        <v>2.6281014393420148</v>
      </c>
      <c r="AB97">
        <v>34.439703734612962</v>
      </c>
      <c r="AC97">
        <v>51.314479449196753</v>
      </c>
      <c r="AD97">
        <v>63.370176110024474</v>
      </c>
      <c r="AE97">
        <v>135.4010171106604</v>
      </c>
      <c r="AF97">
        <v>132.0929169920993</v>
      </c>
    </row>
    <row r="98" spans="1:40" x14ac:dyDescent="0.2">
      <c r="A98">
        <v>2022</v>
      </c>
      <c r="B98">
        <v>4</v>
      </c>
      <c r="C98" t="s">
        <v>2</v>
      </c>
      <c r="D98" t="s">
        <v>9</v>
      </c>
      <c r="E98">
        <v>2</v>
      </c>
      <c r="F98" s="1">
        <v>44782</v>
      </c>
      <c r="G98">
        <v>36.200000000000003</v>
      </c>
      <c r="H98">
        <f t="shared" si="4"/>
        <v>1448</v>
      </c>
      <c r="I98">
        <f t="shared" si="3"/>
        <v>1345.2837465564737</v>
      </c>
      <c r="J98">
        <v>18</v>
      </c>
      <c r="K98">
        <f t="shared" si="5"/>
        <v>45.72</v>
      </c>
      <c r="L98" t="s">
        <v>15</v>
      </c>
      <c r="M98">
        <v>19.102416570771002</v>
      </c>
      <c r="N98">
        <v>33.528611779474836</v>
      </c>
      <c r="O98">
        <v>52.829793911497013</v>
      </c>
      <c r="P98">
        <v>42.22198974788158</v>
      </c>
      <c r="Q98">
        <v>14.928339784496286</v>
      </c>
      <c r="R98">
        <v>0.60675802908253995</v>
      </c>
      <c r="S98">
        <v>0.25107228789622343</v>
      </c>
      <c r="T98">
        <v>1.7051992886285177</v>
      </c>
      <c r="U98">
        <v>0.42891515848938172</v>
      </c>
      <c r="V98">
        <v>4.6029919447640966</v>
      </c>
      <c r="W98">
        <v>-0.18830421592216756</v>
      </c>
      <c r="X98">
        <v>-1.1883042159221675</v>
      </c>
      <c r="Y98">
        <v>49.131708337692224</v>
      </c>
      <c r="Z98">
        <v>62.781211423789102</v>
      </c>
      <c r="AA98">
        <v>2.2714455445544557</v>
      </c>
      <c r="AB98">
        <v>31.954179307458944</v>
      </c>
      <c r="AC98">
        <v>50.735401192593372</v>
      </c>
      <c r="AD98">
        <v>60.267893524533406</v>
      </c>
      <c r="AE98">
        <v>111.29694164714125</v>
      </c>
      <c r="AF98">
        <v>110.54581625604422</v>
      </c>
    </row>
    <row r="99" spans="1:40" x14ac:dyDescent="0.2">
      <c r="A99">
        <v>2022</v>
      </c>
      <c r="B99">
        <v>1</v>
      </c>
      <c r="C99" t="s">
        <v>4</v>
      </c>
      <c r="D99" t="s">
        <v>9</v>
      </c>
      <c r="E99">
        <v>2</v>
      </c>
      <c r="F99" s="1">
        <v>44782</v>
      </c>
      <c r="G99">
        <v>14</v>
      </c>
      <c r="H99">
        <f t="shared" si="4"/>
        <v>560</v>
      </c>
      <c r="I99">
        <f t="shared" si="3"/>
        <v>520.27548209366387</v>
      </c>
      <c r="J99">
        <v>16</v>
      </c>
      <c r="K99">
        <f t="shared" si="5"/>
        <v>40.64</v>
      </c>
      <c r="L99" t="s">
        <v>15</v>
      </c>
      <c r="M99">
        <v>19.014158363922391</v>
      </c>
      <c r="N99">
        <v>31.987414787624541</v>
      </c>
      <c r="O99">
        <v>45.201887781856321</v>
      </c>
      <c r="P99">
        <v>38.458311484006295</v>
      </c>
      <c r="Q99">
        <v>13.738856843209229</v>
      </c>
      <c r="R99">
        <v>0.63974829575249081</v>
      </c>
      <c r="S99">
        <v>0.24121657052962769</v>
      </c>
      <c r="T99">
        <v>1.4263240692186683</v>
      </c>
      <c r="U99">
        <v>0.41950707918196117</v>
      </c>
      <c r="V99">
        <v>5.652857891976927</v>
      </c>
      <c r="W99">
        <v>-4.195070791819612E-2</v>
      </c>
      <c r="X99">
        <v>-1.0419507079181962</v>
      </c>
      <c r="Y99">
        <v>42.037755637126381</v>
      </c>
      <c r="Z99">
        <v>63.981803880440488</v>
      </c>
      <c r="AA99">
        <v>2.6547563805104408</v>
      </c>
      <c r="AB99">
        <v>38.990036706869425</v>
      </c>
      <c r="AC99">
        <v>48.236318825380181</v>
      </c>
      <c r="AD99">
        <v>62.755962165471558</v>
      </c>
      <c r="AE99">
        <v>135.44861054785159</v>
      </c>
      <c r="AF99">
        <v>131.67139696757135</v>
      </c>
      <c r="AH99">
        <f>AVERAGE(J99:J102)</f>
        <v>17</v>
      </c>
      <c r="AI99">
        <f>AVERAGE(I99:I102)</f>
        <v>803.63980716253434</v>
      </c>
      <c r="AJ99">
        <f>AVERAGE(M99:M102)</f>
        <v>22.023892857368583</v>
      </c>
      <c r="AK99">
        <f>AVERAGE(N99:N102)</f>
        <v>30.913830414898978</v>
      </c>
      <c r="AL99">
        <f>AVERAGE(O99:O102)</f>
        <v>45.283042142866329</v>
      </c>
      <c r="AM99">
        <f>AVERAGE(AE99:AE102)</f>
        <v>137.13708450851169</v>
      </c>
      <c r="AN99">
        <f>AVERAGE(AF99:AF102)</f>
        <v>133.23710977189953</v>
      </c>
    </row>
    <row r="100" spans="1:40" x14ac:dyDescent="0.2">
      <c r="A100">
        <v>2022</v>
      </c>
      <c r="B100">
        <v>2</v>
      </c>
      <c r="C100" t="s">
        <v>4</v>
      </c>
      <c r="D100" t="s">
        <v>9</v>
      </c>
      <c r="E100">
        <v>2</v>
      </c>
      <c r="F100" s="1">
        <v>44782</v>
      </c>
      <c r="G100">
        <v>31.5</v>
      </c>
      <c r="H100">
        <f t="shared" si="4"/>
        <v>1260</v>
      </c>
      <c r="I100">
        <f t="shared" si="3"/>
        <v>1170.6198347107438</v>
      </c>
      <c r="J100">
        <v>17</v>
      </c>
      <c r="K100">
        <f t="shared" si="5"/>
        <v>43.18</v>
      </c>
      <c r="L100" t="s">
        <v>15</v>
      </c>
      <c r="M100">
        <v>23.74319229157939</v>
      </c>
      <c r="N100">
        <v>31.043150397989105</v>
      </c>
      <c r="O100">
        <v>46.250523669878504</v>
      </c>
      <c r="P100">
        <v>44.752827817343942</v>
      </c>
      <c r="Q100">
        <v>19.490992878089649</v>
      </c>
      <c r="R100">
        <v>0.68077084206116467</v>
      </c>
      <c r="S100">
        <v>0.30372852953498114</v>
      </c>
      <c r="T100">
        <v>2.513615416841223</v>
      </c>
      <c r="U100">
        <v>0.49224968579807282</v>
      </c>
      <c r="V100">
        <v>4.2417260159195642</v>
      </c>
      <c r="W100">
        <v>-8.3787180561374103E-2</v>
      </c>
      <c r="X100">
        <v>-1.0837871805613741</v>
      </c>
      <c r="Y100">
        <v>43.012987012987011</v>
      </c>
      <c r="Z100">
        <v>64.717385839966497</v>
      </c>
      <c r="AA100">
        <v>2.5945652173913047</v>
      </c>
      <c r="AB100">
        <v>33.327607875994971</v>
      </c>
      <c r="AC100">
        <v>52.415877670716377</v>
      </c>
      <c r="AD100">
        <v>63.497902145822337</v>
      </c>
      <c r="AE100">
        <v>133.94264088200595</v>
      </c>
      <c r="AF100">
        <v>130.16548702392993</v>
      </c>
    </row>
    <row r="101" spans="1:40" x14ac:dyDescent="0.2">
      <c r="A101">
        <v>2022</v>
      </c>
      <c r="B101">
        <v>3</v>
      </c>
      <c r="C101" t="s">
        <v>4</v>
      </c>
      <c r="D101" t="s">
        <v>9</v>
      </c>
      <c r="E101">
        <v>2</v>
      </c>
      <c r="F101" s="1">
        <v>44782</v>
      </c>
      <c r="G101">
        <v>18.2</v>
      </c>
      <c r="H101">
        <f t="shared" si="4"/>
        <v>728</v>
      </c>
      <c r="I101">
        <f t="shared" si="3"/>
        <v>676.35812672176303</v>
      </c>
      <c r="J101">
        <v>16</v>
      </c>
      <c r="K101">
        <f t="shared" si="5"/>
        <v>40.64</v>
      </c>
      <c r="L101" t="s">
        <v>15</v>
      </c>
      <c r="M101">
        <v>22.425701130179991</v>
      </c>
      <c r="N101">
        <v>30.609041439933026</v>
      </c>
      <c r="O101">
        <v>46.065299288405193</v>
      </c>
      <c r="P101">
        <v>45.175805776475514</v>
      </c>
      <c r="Q101">
        <v>18.061950606948514</v>
      </c>
      <c r="R101">
        <v>0.6906655504395145</v>
      </c>
      <c r="S101">
        <v>0.31393888656341562</v>
      </c>
      <c r="T101">
        <v>2.6894097948932605</v>
      </c>
      <c r="U101">
        <v>0.44997907074089577</v>
      </c>
      <c r="V101">
        <v>4.426538300544161</v>
      </c>
      <c r="W101">
        <v>0.10464629552113856</v>
      </c>
      <c r="X101">
        <v>-0.89535370447886142</v>
      </c>
      <c r="Y101">
        <v>42.840728338216834</v>
      </c>
      <c r="Z101">
        <v>65.055556718292181</v>
      </c>
      <c r="AA101">
        <v>2.6049977283053156</v>
      </c>
      <c r="AB101">
        <v>34.628924236082042</v>
      </c>
      <c r="AC101">
        <v>52.696735035579742</v>
      </c>
      <c r="AD101">
        <v>64.068261374294522</v>
      </c>
      <c r="AE101">
        <v>135.68916694025074</v>
      </c>
      <c r="AF101">
        <v>131.37176547658044</v>
      </c>
    </row>
    <row r="102" spans="1:40" x14ac:dyDescent="0.2">
      <c r="A102">
        <v>2022</v>
      </c>
      <c r="B102">
        <v>4</v>
      </c>
      <c r="C102" t="s">
        <v>4</v>
      </c>
      <c r="D102" t="s">
        <v>9</v>
      </c>
      <c r="E102">
        <v>2</v>
      </c>
      <c r="F102" s="1">
        <v>44782</v>
      </c>
      <c r="G102">
        <v>22.8</v>
      </c>
      <c r="H102">
        <f t="shared" si="4"/>
        <v>912</v>
      </c>
      <c r="I102">
        <f t="shared" si="3"/>
        <v>847.30578512396698</v>
      </c>
      <c r="J102">
        <v>19</v>
      </c>
      <c r="K102">
        <f t="shared" si="5"/>
        <v>48.26</v>
      </c>
      <c r="L102" t="s">
        <v>15</v>
      </c>
      <c r="M102">
        <v>22.91251964379256</v>
      </c>
      <c r="N102">
        <v>30.01571503404924</v>
      </c>
      <c r="O102">
        <v>43.614457831325304</v>
      </c>
      <c r="P102">
        <v>41.655316919853327</v>
      </c>
      <c r="Q102">
        <v>16.699842849659507</v>
      </c>
      <c r="R102">
        <v>0.68098480880041912</v>
      </c>
      <c r="S102">
        <v>0.29334730225248823</v>
      </c>
      <c r="T102">
        <v>2.0848611838658981</v>
      </c>
      <c r="U102">
        <v>0.44002095337873232</v>
      </c>
      <c r="V102">
        <v>4.4106862231534834</v>
      </c>
      <c r="W102">
        <v>0.13619696176008381</v>
      </c>
      <c r="X102">
        <v>-0.86380303823991622</v>
      </c>
      <c r="Y102">
        <v>40.561445783132534</v>
      </c>
      <c r="Z102">
        <v>65.517757988475651</v>
      </c>
      <c r="AA102">
        <v>2.7513812154696131</v>
      </c>
      <c r="AB102">
        <v>36.389837611314825</v>
      </c>
      <c r="AC102">
        <v>50.359130434782614</v>
      </c>
      <c r="AD102">
        <v>64.137074206390778</v>
      </c>
      <c r="AE102">
        <v>143.4679196639384</v>
      </c>
      <c r="AF102">
        <v>139.73978961951636</v>
      </c>
    </row>
    <row r="103" spans="1:40" x14ac:dyDescent="0.2">
      <c r="A103">
        <v>2023</v>
      </c>
      <c r="B103">
        <v>1</v>
      </c>
      <c r="C103" t="s">
        <v>5</v>
      </c>
      <c r="D103" t="s">
        <v>8</v>
      </c>
      <c r="E103">
        <v>1</v>
      </c>
      <c r="F103" s="8">
        <v>45132</v>
      </c>
      <c r="G103">
        <v>70.099999999999994</v>
      </c>
      <c r="H103">
        <f t="shared" si="4"/>
        <v>2804</v>
      </c>
      <c r="I103">
        <f t="shared" si="3"/>
        <v>2605.0936639118454</v>
      </c>
      <c r="J103">
        <f>AVERAGE(36,36,33,38)</f>
        <v>35.75</v>
      </c>
      <c r="K103">
        <f t="shared" si="5"/>
        <v>90.805000000000007</v>
      </c>
      <c r="L103" t="s">
        <v>15</v>
      </c>
    </row>
    <row r="104" spans="1:40" x14ac:dyDescent="0.2">
      <c r="A104">
        <v>2023</v>
      </c>
      <c r="B104">
        <v>2</v>
      </c>
      <c r="C104" t="s">
        <v>5</v>
      </c>
      <c r="D104" t="s">
        <v>8</v>
      </c>
      <c r="E104">
        <v>1</v>
      </c>
      <c r="F104" s="8">
        <v>45132</v>
      </c>
      <c r="G104">
        <v>34.799999999999997</v>
      </c>
      <c r="H104">
        <f t="shared" si="4"/>
        <v>1392</v>
      </c>
      <c r="I104">
        <f t="shared" si="3"/>
        <v>1293.2561983471073</v>
      </c>
      <c r="J104">
        <f t="shared" ref="J104:J166" si="6">AVERAGE(36,36,33,38)</f>
        <v>35.75</v>
      </c>
      <c r="K104">
        <f t="shared" si="5"/>
        <v>90.805000000000007</v>
      </c>
      <c r="L104" t="s">
        <v>15</v>
      </c>
    </row>
    <row r="105" spans="1:40" x14ac:dyDescent="0.2">
      <c r="A105">
        <v>2023</v>
      </c>
      <c r="B105">
        <v>3</v>
      </c>
      <c r="C105" t="s">
        <v>5</v>
      </c>
      <c r="D105" t="s">
        <v>8</v>
      </c>
      <c r="E105">
        <v>1</v>
      </c>
      <c r="F105" s="8">
        <v>45132</v>
      </c>
      <c r="G105">
        <v>71.2</v>
      </c>
      <c r="H105">
        <f t="shared" si="4"/>
        <v>2848</v>
      </c>
      <c r="I105">
        <f t="shared" si="3"/>
        <v>2645.9724517906334</v>
      </c>
      <c r="J105">
        <f t="shared" si="6"/>
        <v>35.75</v>
      </c>
      <c r="K105">
        <f t="shared" si="5"/>
        <v>90.805000000000007</v>
      </c>
      <c r="L105" t="s">
        <v>15</v>
      </c>
    </row>
    <row r="106" spans="1:40" x14ac:dyDescent="0.2">
      <c r="A106">
        <v>2023</v>
      </c>
      <c r="B106">
        <v>4</v>
      </c>
      <c r="C106" t="s">
        <v>5</v>
      </c>
      <c r="D106" t="s">
        <v>8</v>
      </c>
      <c r="E106">
        <v>1</v>
      </c>
      <c r="F106" s="8">
        <v>45132</v>
      </c>
      <c r="G106">
        <v>49.1</v>
      </c>
      <c r="H106">
        <f t="shared" si="4"/>
        <v>1964</v>
      </c>
      <c r="I106">
        <f t="shared" si="3"/>
        <v>1824.6804407713498</v>
      </c>
      <c r="J106">
        <f t="shared" si="6"/>
        <v>35.75</v>
      </c>
      <c r="K106">
        <f t="shared" si="5"/>
        <v>90.805000000000007</v>
      </c>
      <c r="L106" t="s">
        <v>15</v>
      </c>
    </row>
    <row r="107" spans="1:40" x14ac:dyDescent="0.2">
      <c r="A107">
        <v>2023</v>
      </c>
      <c r="B107">
        <v>1</v>
      </c>
      <c r="C107" t="s">
        <v>6</v>
      </c>
      <c r="D107" t="s">
        <v>8</v>
      </c>
      <c r="E107">
        <v>1</v>
      </c>
      <c r="F107" s="8">
        <v>45132</v>
      </c>
      <c r="G107">
        <v>61.9</v>
      </c>
      <c r="H107">
        <f t="shared" si="4"/>
        <v>2476</v>
      </c>
      <c r="I107">
        <f t="shared" ref="I107:I138" si="7">G107/435.6*4047*4</f>
        <v>2300.3608815426996</v>
      </c>
      <c r="J107">
        <f t="shared" si="6"/>
        <v>35.75</v>
      </c>
      <c r="K107">
        <f t="shared" si="5"/>
        <v>90.805000000000007</v>
      </c>
      <c r="L107" t="s">
        <v>15</v>
      </c>
    </row>
    <row r="108" spans="1:40" x14ac:dyDescent="0.2">
      <c r="A108">
        <v>2023</v>
      </c>
      <c r="B108">
        <v>2</v>
      </c>
      <c r="C108" t="s">
        <v>6</v>
      </c>
      <c r="D108" t="s">
        <v>8</v>
      </c>
      <c r="E108">
        <v>1</v>
      </c>
      <c r="F108" s="8">
        <v>45132</v>
      </c>
      <c r="G108">
        <v>45.5</v>
      </c>
      <c r="H108">
        <f t="shared" si="4"/>
        <v>1820</v>
      </c>
      <c r="I108">
        <f t="shared" si="7"/>
        <v>1690.8953168044077</v>
      </c>
      <c r="J108">
        <f t="shared" si="6"/>
        <v>35.75</v>
      </c>
      <c r="K108">
        <f t="shared" si="5"/>
        <v>90.805000000000007</v>
      </c>
      <c r="L108" t="s">
        <v>15</v>
      </c>
    </row>
    <row r="109" spans="1:40" x14ac:dyDescent="0.2">
      <c r="A109">
        <v>2023</v>
      </c>
      <c r="B109">
        <v>3</v>
      </c>
      <c r="C109" t="s">
        <v>6</v>
      </c>
      <c r="D109" t="s">
        <v>8</v>
      </c>
      <c r="E109">
        <v>1</v>
      </c>
      <c r="F109" s="8">
        <v>45132</v>
      </c>
      <c r="G109">
        <v>28.9</v>
      </c>
      <c r="H109">
        <f t="shared" si="4"/>
        <v>1156</v>
      </c>
      <c r="I109">
        <f t="shared" si="7"/>
        <v>1073.9972451790634</v>
      </c>
      <c r="J109">
        <f t="shared" si="6"/>
        <v>35.75</v>
      </c>
      <c r="K109">
        <f t="shared" si="5"/>
        <v>90.805000000000007</v>
      </c>
      <c r="L109" t="s">
        <v>15</v>
      </c>
    </row>
    <row r="110" spans="1:40" x14ac:dyDescent="0.2">
      <c r="A110">
        <v>2023</v>
      </c>
      <c r="B110">
        <v>4</v>
      </c>
      <c r="C110" t="s">
        <v>6</v>
      </c>
      <c r="D110" t="s">
        <v>8</v>
      </c>
      <c r="E110">
        <v>1</v>
      </c>
      <c r="F110" s="8">
        <v>45132</v>
      </c>
      <c r="G110">
        <v>34.799999999999997</v>
      </c>
      <c r="H110">
        <f t="shared" si="4"/>
        <v>1392</v>
      </c>
      <c r="I110">
        <f t="shared" si="7"/>
        <v>1293.2561983471073</v>
      </c>
      <c r="J110">
        <f t="shared" si="6"/>
        <v>35.75</v>
      </c>
      <c r="K110">
        <f t="shared" si="5"/>
        <v>90.805000000000007</v>
      </c>
      <c r="L110" t="s">
        <v>15</v>
      </c>
    </row>
    <row r="111" spans="1:40" x14ac:dyDescent="0.2">
      <c r="A111">
        <v>2023</v>
      </c>
      <c r="B111">
        <v>1</v>
      </c>
      <c r="C111" t="s">
        <v>2</v>
      </c>
      <c r="D111" t="s">
        <v>8</v>
      </c>
      <c r="E111">
        <v>1</v>
      </c>
      <c r="F111" s="8">
        <v>45132</v>
      </c>
      <c r="G111">
        <v>20.9</v>
      </c>
      <c r="H111">
        <f t="shared" si="4"/>
        <v>836</v>
      </c>
      <c r="I111">
        <f t="shared" si="7"/>
        <v>776.69696969696963</v>
      </c>
      <c r="J111">
        <f t="shared" si="6"/>
        <v>35.75</v>
      </c>
      <c r="K111">
        <f t="shared" si="5"/>
        <v>90.805000000000007</v>
      </c>
      <c r="L111" t="s">
        <v>15</v>
      </c>
    </row>
    <row r="112" spans="1:40" x14ac:dyDescent="0.2">
      <c r="A112">
        <v>2023</v>
      </c>
      <c r="B112">
        <v>2</v>
      </c>
      <c r="C112" t="s">
        <v>2</v>
      </c>
      <c r="D112" t="s">
        <v>8</v>
      </c>
      <c r="E112">
        <v>1</v>
      </c>
      <c r="F112" s="8">
        <v>45132</v>
      </c>
      <c r="G112">
        <v>32.700000000000003</v>
      </c>
      <c r="H112">
        <f t="shared" si="4"/>
        <v>1308</v>
      </c>
      <c r="I112">
        <f t="shared" si="7"/>
        <v>1215.2148760330581</v>
      </c>
      <c r="J112">
        <f t="shared" si="6"/>
        <v>35.75</v>
      </c>
      <c r="K112">
        <f t="shared" si="5"/>
        <v>90.805000000000007</v>
      </c>
      <c r="L112" t="s">
        <v>15</v>
      </c>
    </row>
    <row r="113" spans="1:12" x14ac:dyDescent="0.2">
      <c r="A113">
        <v>2023</v>
      </c>
      <c r="B113">
        <v>3</v>
      </c>
      <c r="C113" t="s">
        <v>2</v>
      </c>
      <c r="D113" t="s">
        <v>8</v>
      </c>
      <c r="E113">
        <v>1</v>
      </c>
      <c r="F113" s="8">
        <v>45132</v>
      </c>
      <c r="G113">
        <v>37</v>
      </c>
      <c r="H113">
        <f t="shared" si="4"/>
        <v>1480</v>
      </c>
      <c r="I113">
        <f t="shared" si="7"/>
        <v>1375.0137741046831</v>
      </c>
      <c r="J113">
        <f t="shared" si="6"/>
        <v>35.75</v>
      </c>
      <c r="K113">
        <f t="shared" si="5"/>
        <v>90.805000000000007</v>
      </c>
      <c r="L113" t="s">
        <v>15</v>
      </c>
    </row>
    <row r="114" spans="1:12" x14ac:dyDescent="0.2">
      <c r="A114">
        <v>2023</v>
      </c>
      <c r="B114">
        <v>4</v>
      </c>
      <c r="C114" t="s">
        <v>2</v>
      </c>
      <c r="D114" t="s">
        <v>8</v>
      </c>
      <c r="E114">
        <v>1</v>
      </c>
      <c r="F114" s="8">
        <v>45132</v>
      </c>
      <c r="G114">
        <v>52.9</v>
      </c>
      <c r="H114">
        <f t="shared" si="4"/>
        <v>2116</v>
      </c>
      <c r="I114">
        <f t="shared" si="7"/>
        <v>1965.8980716253441</v>
      </c>
      <c r="J114">
        <f t="shared" si="6"/>
        <v>35.75</v>
      </c>
      <c r="K114">
        <f t="shared" si="5"/>
        <v>90.805000000000007</v>
      </c>
      <c r="L114" t="s">
        <v>15</v>
      </c>
    </row>
    <row r="115" spans="1:12" x14ac:dyDescent="0.2">
      <c r="A115">
        <v>2023</v>
      </c>
      <c r="B115">
        <v>1</v>
      </c>
      <c r="C115" t="s">
        <v>4</v>
      </c>
      <c r="D115" t="s">
        <v>8</v>
      </c>
      <c r="E115">
        <v>1</v>
      </c>
      <c r="F115" s="8">
        <v>45132</v>
      </c>
      <c r="G115">
        <v>80.900000000000006</v>
      </c>
      <c r="H115">
        <f t="shared" si="4"/>
        <v>3236</v>
      </c>
      <c r="I115">
        <f t="shared" si="7"/>
        <v>3006.4490358126723</v>
      </c>
      <c r="J115">
        <f t="shared" si="6"/>
        <v>35.75</v>
      </c>
      <c r="K115">
        <f t="shared" si="5"/>
        <v>90.805000000000007</v>
      </c>
      <c r="L115" t="s">
        <v>15</v>
      </c>
    </row>
    <row r="116" spans="1:12" x14ac:dyDescent="0.2">
      <c r="A116">
        <v>2023</v>
      </c>
      <c r="B116">
        <v>2</v>
      </c>
      <c r="C116" t="s">
        <v>4</v>
      </c>
      <c r="D116" t="s">
        <v>8</v>
      </c>
      <c r="E116">
        <v>1</v>
      </c>
      <c r="F116" s="8">
        <v>45132</v>
      </c>
      <c r="G116">
        <v>56.1</v>
      </c>
      <c r="H116">
        <f t="shared" si="4"/>
        <v>2244</v>
      </c>
      <c r="I116">
        <f t="shared" si="7"/>
        <v>2084.818181818182</v>
      </c>
      <c r="J116">
        <f t="shared" si="6"/>
        <v>35.75</v>
      </c>
      <c r="K116">
        <f t="shared" si="5"/>
        <v>90.805000000000007</v>
      </c>
      <c r="L116" t="s">
        <v>15</v>
      </c>
    </row>
    <row r="117" spans="1:12" x14ac:dyDescent="0.2">
      <c r="A117">
        <v>2023</v>
      </c>
      <c r="B117">
        <v>3</v>
      </c>
      <c r="C117" t="s">
        <v>4</v>
      </c>
      <c r="D117" t="s">
        <v>8</v>
      </c>
      <c r="E117">
        <v>1</v>
      </c>
      <c r="F117" s="8">
        <v>45132</v>
      </c>
      <c r="G117">
        <v>37.4</v>
      </c>
      <c r="H117">
        <f t="shared" si="4"/>
        <v>1496</v>
      </c>
      <c r="I117">
        <f t="shared" si="7"/>
        <v>1389.8787878787878</v>
      </c>
      <c r="J117">
        <f t="shared" si="6"/>
        <v>35.75</v>
      </c>
      <c r="K117">
        <f t="shared" si="5"/>
        <v>90.805000000000007</v>
      </c>
      <c r="L117" t="s">
        <v>15</v>
      </c>
    </row>
    <row r="118" spans="1:12" x14ac:dyDescent="0.2">
      <c r="A118">
        <v>2023</v>
      </c>
      <c r="B118">
        <v>4</v>
      </c>
      <c r="C118" t="s">
        <v>4</v>
      </c>
      <c r="D118" t="s">
        <v>8</v>
      </c>
      <c r="E118">
        <v>1</v>
      </c>
      <c r="F118" s="8">
        <v>45132</v>
      </c>
      <c r="G118">
        <v>67.2</v>
      </c>
      <c r="H118">
        <f t="shared" si="4"/>
        <v>2688</v>
      </c>
      <c r="I118">
        <f t="shared" si="7"/>
        <v>2497.322314049587</v>
      </c>
      <c r="J118">
        <f t="shared" si="6"/>
        <v>35.75</v>
      </c>
      <c r="K118">
        <f t="shared" si="5"/>
        <v>90.805000000000007</v>
      </c>
      <c r="L118" t="s">
        <v>15</v>
      </c>
    </row>
    <row r="119" spans="1:12" x14ac:dyDescent="0.2">
      <c r="A119">
        <v>2023</v>
      </c>
      <c r="B119">
        <v>1</v>
      </c>
      <c r="C119" t="s">
        <v>5</v>
      </c>
      <c r="D119" t="s">
        <v>7</v>
      </c>
      <c r="E119">
        <v>1</v>
      </c>
      <c r="F119" s="8">
        <v>45132</v>
      </c>
      <c r="G119">
        <v>97.6</v>
      </c>
      <c r="H119">
        <f t="shared" si="4"/>
        <v>3904</v>
      </c>
      <c r="I119">
        <f t="shared" si="7"/>
        <v>3627.0633608815424</v>
      </c>
      <c r="J119">
        <f t="shared" si="6"/>
        <v>35.75</v>
      </c>
      <c r="K119">
        <f t="shared" si="5"/>
        <v>90.805000000000007</v>
      </c>
      <c r="L119" t="s">
        <v>15</v>
      </c>
    </row>
    <row r="120" spans="1:12" x14ac:dyDescent="0.2">
      <c r="A120">
        <v>2023</v>
      </c>
      <c r="B120">
        <v>2</v>
      </c>
      <c r="C120" t="s">
        <v>5</v>
      </c>
      <c r="D120" t="s">
        <v>7</v>
      </c>
      <c r="E120">
        <v>1</v>
      </c>
      <c r="F120" s="8">
        <v>45132</v>
      </c>
      <c r="G120">
        <v>32.200000000000003</v>
      </c>
      <c r="H120">
        <f t="shared" si="4"/>
        <v>1288</v>
      </c>
      <c r="I120">
        <f t="shared" si="7"/>
        <v>1196.6336088154271</v>
      </c>
      <c r="J120">
        <f t="shared" si="6"/>
        <v>35.75</v>
      </c>
      <c r="K120">
        <f t="shared" si="5"/>
        <v>90.805000000000007</v>
      </c>
      <c r="L120" t="s">
        <v>15</v>
      </c>
    </row>
    <row r="121" spans="1:12" x14ac:dyDescent="0.2">
      <c r="A121">
        <v>2023</v>
      </c>
      <c r="B121">
        <v>3</v>
      </c>
      <c r="C121" t="s">
        <v>5</v>
      </c>
      <c r="D121" t="s">
        <v>7</v>
      </c>
      <c r="E121">
        <v>1</v>
      </c>
      <c r="F121" s="8">
        <v>45132</v>
      </c>
      <c r="G121">
        <v>82.1</v>
      </c>
      <c r="H121">
        <f t="shared" si="4"/>
        <v>3284</v>
      </c>
      <c r="I121">
        <f t="shared" si="7"/>
        <v>3051.0440771349859</v>
      </c>
      <c r="J121">
        <f t="shared" si="6"/>
        <v>35.75</v>
      </c>
      <c r="K121">
        <f t="shared" si="5"/>
        <v>90.805000000000007</v>
      </c>
      <c r="L121" t="s">
        <v>15</v>
      </c>
    </row>
    <row r="122" spans="1:12" x14ac:dyDescent="0.2">
      <c r="A122">
        <v>2023</v>
      </c>
      <c r="B122">
        <v>4</v>
      </c>
      <c r="C122" t="s">
        <v>5</v>
      </c>
      <c r="D122" t="s">
        <v>7</v>
      </c>
      <c r="E122">
        <v>1</v>
      </c>
      <c r="F122" s="8">
        <v>45132</v>
      </c>
      <c r="G122">
        <v>57</v>
      </c>
      <c r="H122">
        <f t="shared" si="4"/>
        <v>2280</v>
      </c>
      <c r="I122">
        <f t="shared" si="7"/>
        <v>2118.2644628099174</v>
      </c>
      <c r="J122">
        <f t="shared" si="6"/>
        <v>35.75</v>
      </c>
      <c r="K122">
        <f t="shared" si="5"/>
        <v>90.805000000000007</v>
      </c>
      <c r="L122" t="s">
        <v>15</v>
      </c>
    </row>
    <row r="123" spans="1:12" x14ac:dyDescent="0.2">
      <c r="A123">
        <v>2023</v>
      </c>
      <c r="B123">
        <v>1</v>
      </c>
      <c r="C123" t="s">
        <v>6</v>
      </c>
      <c r="D123" t="s">
        <v>7</v>
      </c>
      <c r="E123">
        <v>1</v>
      </c>
      <c r="F123" s="8">
        <v>45132</v>
      </c>
      <c r="G123">
        <v>90</v>
      </c>
      <c r="H123">
        <f t="shared" si="4"/>
        <v>3600</v>
      </c>
      <c r="I123">
        <f t="shared" si="7"/>
        <v>3344.6280991735534</v>
      </c>
      <c r="J123">
        <f t="shared" si="6"/>
        <v>35.75</v>
      </c>
      <c r="K123">
        <f t="shared" si="5"/>
        <v>90.805000000000007</v>
      </c>
      <c r="L123" t="s">
        <v>15</v>
      </c>
    </row>
    <row r="124" spans="1:12" x14ac:dyDescent="0.2">
      <c r="A124">
        <v>2023</v>
      </c>
      <c r="B124">
        <v>2</v>
      </c>
      <c r="C124" t="s">
        <v>6</v>
      </c>
      <c r="D124" t="s">
        <v>7</v>
      </c>
      <c r="E124">
        <v>1</v>
      </c>
      <c r="F124" s="8">
        <v>45132</v>
      </c>
      <c r="G124">
        <v>58.2</v>
      </c>
      <c r="H124">
        <f t="shared" si="4"/>
        <v>2328</v>
      </c>
      <c r="I124">
        <f t="shared" si="7"/>
        <v>2162.8595041322315</v>
      </c>
      <c r="J124">
        <f t="shared" si="6"/>
        <v>35.75</v>
      </c>
      <c r="K124">
        <f t="shared" si="5"/>
        <v>90.805000000000007</v>
      </c>
      <c r="L124" t="s">
        <v>15</v>
      </c>
    </row>
    <row r="125" spans="1:12" x14ac:dyDescent="0.2">
      <c r="A125">
        <v>2023</v>
      </c>
      <c r="B125">
        <v>3</v>
      </c>
      <c r="C125" t="s">
        <v>6</v>
      </c>
      <c r="D125" t="s">
        <v>7</v>
      </c>
      <c r="E125">
        <v>1</v>
      </c>
      <c r="F125" s="8">
        <v>45132</v>
      </c>
      <c r="G125">
        <v>61.6</v>
      </c>
      <c r="H125">
        <f t="shared" si="4"/>
        <v>2464</v>
      </c>
      <c r="I125">
        <f t="shared" si="7"/>
        <v>2289.212121212121</v>
      </c>
      <c r="J125">
        <f t="shared" si="6"/>
        <v>35.75</v>
      </c>
      <c r="K125">
        <f t="shared" si="5"/>
        <v>90.805000000000007</v>
      </c>
      <c r="L125" t="s">
        <v>15</v>
      </c>
    </row>
    <row r="126" spans="1:12" x14ac:dyDescent="0.2">
      <c r="A126">
        <v>2023</v>
      </c>
      <c r="B126">
        <v>4</v>
      </c>
      <c r="C126" t="s">
        <v>6</v>
      </c>
      <c r="D126" t="s">
        <v>7</v>
      </c>
      <c r="E126">
        <v>1</v>
      </c>
      <c r="F126" s="8">
        <v>45132</v>
      </c>
      <c r="G126">
        <v>60</v>
      </c>
      <c r="H126">
        <f t="shared" si="4"/>
        <v>2400</v>
      </c>
      <c r="I126">
        <f t="shared" si="7"/>
        <v>2229.7520661157027</v>
      </c>
      <c r="J126">
        <f t="shared" si="6"/>
        <v>35.75</v>
      </c>
      <c r="K126">
        <f t="shared" si="5"/>
        <v>90.805000000000007</v>
      </c>
      <c r="L126" t="s">
        <v>15</v>
      </c>
    </row>
    <row r="127" spans="1:12" x14ac:dyDescent="0.2">
      <c r="A127">
        <v>2023</v>
      </c>
      <c r="B127">
        <v>1</v>
      </c>
      <c r="C127" t="s">
        <v>2</v>
      </c>
      <c r="D127" t="s">
        <v>7</v>
      </c>
      <c r="E127">
        <v>1</v>
      </c>
      <c r="F127" s="8">
        <v>45132</v>
      </c>
      <c r="G127">
        <v>75.8</v>
      </c>
      <c r="H127">
        <f t="shared" si="4"/>
        <v>3032</v>
      </c>
      <c r="I127">
        <f t="shared" si="7"/>
        <v>2816.920110192837</v>
      </c>
      <c r="J127">
        <f t="shared" si="6"/>
        <v>35.75</v>
      </c>
      <c r="K127">
        <f t="shared" si="5"/>
        <v>90.805000000000007</v>
      </c>
      <c r="L127" t="s">
        <v>15</v>
      </c>
    </row>
    <row r="128" spans="1:12" x14ac:dyDescent="0.2">
      <c r="A128">
        <v>2023</v>
      </c>
      <c r="B128">
        <v>2</v>
      </c>
      <c r="C128" t="s">
        <v>2</v>
      </c>
      <c r="D128" t="s">
        <v>7</v>
      </c>
      <c r="E128">
        <v>1</v>
      </c>
      <c r="F128" s="8">
        <v>45132</v>
      </c>
      <c r="G128">
        <v>68.599999999999994</v>
      </c>
      <c r="H128">
        <f t="shared" si="4"/>
        <v>2744</v>
      </c>
      <c r="I128">
        <f t="shared" si="7"/>
        <v>2549.3498622589527</v>
      </c>
      <c r="J128">
        <f t="shared" si="6"/>
        <v>35.75</v>
      </c>
      <c r="K128">
        <f t="shared" si="5"/>
        <v>90.805000000000007</v>
      </c>
      <c r="L128" t="s">
        <v>15</v>
      </c>
    </row>
    <row r="129" spans="1:12" x14ac:dyDescent="0.2">
      <c r="A129">
        <v>2023</v>
      </c>
      <c r="B129">
        <v>3</v>
      </c>
      <c r="C129" t="s">
        <v>2</v>
      </c>
      <c r="D129" t="s">
        <v>7</v>
      </c>
      <c r="E129">
        <v>1</v>
      </c>
      <c r="F129" s="8">
        <v>45132</v>
      </c>
      <c r="G129">
        <v>48.9</v>
      </c>
      <c r="H129">
        <f t="shared" si="4"/>
        <v>1956</v>
      </c>
      <c r="I129">
        <f t="shared" si="7"/>
        <v>1817.2479338842975</v>
      </c>
      <c r="J129">
        <f t="shared" si="6"/>
        <v>35.75</v>
      </c>
      <c r="K129">
        <f t="shared" si="5"/>
        <v>90.805000000000007</v>
      </c>
      <c r="L129" t="s">
        <v>15</v>
      </c>
    </row>
    <row r="130" spans="1:12" x14ac:dyDescent="0.2">
      <c r="A130">
        <v>2023</v>
      </c>
      <c r="B130">
        <v>4</v>
      </c>
      <c r="C130" t="s">
        <v>2</v>
      </c>
      <c r="D130" t="s">
        <v>7</v>
      </c>
      <c r="E130">
        <v>1</v>
      </c>
      <c r="F130" s="8">
        <v>45132</v>
      </c>
      <c r="G130">
        <v>70.3</v>
      </c>
      <c r="H130">
        <f t="shared" si="4"/>
        <v>2812</v>
      </c>
      <c r="I130">
        <f t="shared" si="7"/>
        <v>2612.5261707988975</v>
      </c>
      <c r="J130">
        <f t="shared" si="6"/>
        <v>35.75</v>
      </c>
      <c r="K130">
        <f t="shared" si="5"/>
        <v>90.805000000000007</v>
      </c>
      <c r="L130" t="s">
        <v>15</v>
      </c>
    </row>
    <row r="131" spans="1:12" x14ac:dyDescent="0.2">
      <c r="A131">
        <v>2023</v>
      </c>
      <c r="B131">
        <v>1</v>
      </c>
      <c r="C131" t="s">
        <v>4</v>
      </c>
      <c r="D131" t="s">
        <v>7</v>
      </c>
      <c r="E131">
        <v>1</v>
      </c>
      <c r="F131" s="8">
        <v>45132</v>
      </c>
      <c r="G131">
        <v>62.3</v>
      </c>
      <c r="H131">
        <f t="shared" si="4"/>
        <v>2492</v>
      </c>
      <c r="I131">
        <f t="shared" si="7"/>
        <v>2315.2258953168043</v>
      </c>
      <c r="J131">
        <f t="shared" si="6"/>
        <v>35.75</v>
      </c>
      <c r="K131">
        <f t="shared" si="5"/>
        <v>90.805000000000007</v>
      </c>
      <c r="L131" t="s">
        <v>15</v>
      </c>
    </row>
    <row r="132" spans="1:12" x14ac:dyDescent="0.2">
      <c r="A132">
        <v>2023</v>
      </c>
      <c r="B132">
        <v>2</v>
      </c>
      <c r="C132" t="s">
        <v>4</v>
      </c>
      <c r="D132" t="s">
        <v>7</v>
      </c>
      <c r="E132">
        <v>1</v>
      </c>
      <c r="F132" s="8">
        <v>45132</v>
      </c>
      <c r="G132">
        <v>48.6</v>
      </c>
      <c r="H132">
        <f t="shared" ref="H132:H195" si="8">G132*4*10000/1000</f>
        <v>1944</v>
      </c>
      <c r="I132">
        <f t="shared" si="7"/>
        <v>1806.0991735537191</v>
      </c>
      <c r="J132">
        <f t="shared" si="6"/>
        <v>35.75</v>
      </c>
      <c r="K132">
        <f t="shared" ref="K132:K195" si="9">J132*2.54</f>
        <v>90.805000000000007</v>
      </c>
      <c r="L132" t="s">
        <v>15</v>
      </c>
    </row>
    <row r="133" spans="1:12" x14ac:dyDescent="0.2">
      <c r="A133">
        <v>2023</v>
      </c>
      <c r="B133">
        <v>3</v>
      </c>
      <c r="C133" t="s">
        <v>4</v>
      </c>
      <c r="D133" t="s">
        <v>7</v>
      </c>
      <c r="E133">
        <v>1</v>
      </c>
      <c r="F133" s="8">
        <v>45132</v>
      </c>
      <c r="G133">
        <v>45.5</v>
      </c>
      <c r="H133">
        <f t="shared" si="8"/>
        <v>1820</v>
      </c>
      <c r="I133">
        <f t="shared" si="7"/>
        <v>1690.8953168044077</v>
      </c>
      <c r="J133">
        <f t="shared" si="6"/>
        <v>35.75</v>
      </c>
      <c r="K133">
        <f t="shared" si="9"/>
        <v>90.805000000000007</v>
      </c>
      <c r="L133" t="s">
        <v>15</v>
      </c>
    </row>
    <row r="134" spans="1:12" x14ac:dyDescent="0.2">
      <c r="A134">
        <v>2023</v>
      </c>
      <c r="B134">
        <v>4</v>
      </c>
      <c r="C134" t="s">
        <v>4</v>
      </c>
      <c r="D134" t="s">
        <v>7</v>
      </c>
      <c r="E134">
        <v>1</v>
      </c>
      <c r="F134" s="8">
        <v>45132</v>
      </c>
      <c r="G134">
        <v>76.2</v>
      </c>
      <c r="H134">
        <f t="shared" si="8"/>
        <v>3048</v>
      </c>
      <c r="I134">
        <f t="shared" si="7"/>
        <v>2831.7851239669421</v>
      </c>
      <c r="J134">
        <f t="shared" si="6"/>
        <v>35.75</v>
      </c>
      <c r="K134">
        <f t="shared" si="9"/>
        <v>90.805000000000007</v>
      </c>
      <c r="L134" t="s">
        <v>15</v>
      </c>
    </row>
    <row r="135" spans="1:12" x14ac:dyDescent="0.2">
      <c r="A135">
        <v>2023</v>
      </c>
      <c r="B135">
        <v>1</v>
      </c>
      <c r="C135" t="s">
        <v>5</v>
      </c>
      <c r="D135" t="s">
        <v>9</v>
      </c>
      <c r="E135">
        <v>1</v>
      </c>
      <c r="F135" s="8">
        <v>45132</v>
      </c>
      <c r="G135">
        <v>88.9</v>
      </c>
      <c r="H135">
        <f t="shared" si="8"/>
        <v>3556</v>
      </c>
      <c r="I135">
        <f t="shared" si="7"/>
        <v>3303.7493112947654</v>
      </c>
      <c r="J135">
        <f t="shared" si="6"/>
        <v>35.75</v>
      </c>
      <c r="K135">
        <f t="shared" si="9"/>
        <v>90.805000000000007</v>
      </c>
      <c r="L135" t="s">
        <v>15</v>
      </c>
    </row>
    <row r="136" spans="1:12" x14ac:dyDescent="0.2">
      <c r="A136">
        <v>2023</v>
      </c>
      <c r="B136">
        <v>2</v>
      </c>
      <c r="C136" t="s">
        <v>5</v>
      </c>
      <c r="D136" t="s">
        <v>9</v>
      </c>
      <c r="E136">
        <v>1</v>
      </c>
      <c r="F136" s="8">
        <v>45132</v>
      </c>
      <c r="G136">
        <v>21.7</v>
      </c>
      <c r="H136">
        <f t="shared" si="8"/>
        <v>868</v>
      </c>
      <c r="I136">
        <f t="shared" si="7"/>
        <v>806.426997245179</v>
      </c>
      <c r="J136">
        <f t="shared" si="6"/>
        <v>35.75</v>
      </c>
      <c r="K136">
        <f t="shared" si="9"/>
        <v>90.805000000000007</v>
      </c>
      <c r="L136" t="s">
        <v>15</v>
      </c>
    </row>
    <row r="137" spans="1:12" x14ac:dyDescent="0.2">
      <c r="A137">
        <v>2023</v>
      </c>
      <c r="B137">
        <v>3</v>
      </c>
      <c r="C137" t="s">
        <v>5</v>
      </c>
      <c r="D137" t="s">
        <v>9</v>
      </c>
      <c r="E137">
        <v>1</v>
      </c>
      <c r="F137" s="8">
        <v>45132</v>
      </c>
      <c r="G137">
        <v>61.7</v>
      </c>
      <c r="H137">
        <f t="shared" si="8"/>
        <v>2468</v>
      </c>
      <c r="I137">
        <f t="shared" si="7"/>
        <v>2292.9283746556475</v>
      </c>
      <c r="J137">
        <f t="shared" si="6"/>
        <v>35.75</v>
      </c>
      <c r="K137">
        <f t="shared" si="9"/>
        <v>90.805000000000007</v>
      </c>
      <c r="L137" t="s">
        <v>15</v>
      </c>
    </row>
    <row r="138" spans="1:12" x14ac:dyDescent="0.2">
      <c r="A138">
        <v>2023</v>
      </c>
      <c r="B138">
        <v>4</v>
      </c>
      <c r="C138" t="s">
        <v>5</v>
      </c>
      <c r="D138" t="s">
        <v>9</v>
      </c>
      <c r="E138">
        <v>1</v>
      </c>
      <c r="F138" s="8">
        <v>45132</v>
      </c>
      <c r="G138">
        <v>85.8</v>
      </c>
      <c r="H138">
        <f t="shared" si="8"/>
        <v>3432</v>
      </c>
      <c r="I138">
        <f t="shared" si="7"/>
        <v>3188.5454545454545</v>
      </c>
      <c r="J138">
        <f t="shared" si="6"/>
        <v>35.75</v>
      </c>
      <c r="K138">
        <f t="shared" si="9"/>
        <v>90.805000000000007</v>
      </c>
      <c r="L138" t="s">
        <v>15</v>
      </c>
    </row>
    <row r="139" spans="1:12" x14ac:dyDescent="0.2">
      <c r="A139">
        <v>2023</v>
      </c>
      <c r="B139">
        <v>1</v>
      </c>
      <c r="C139" t="s">
        <v>6</v>
      </c>
      <c r="D139" t="s">
        <v>9</v>
      </c>
      <c r="E139">
        <v>1</v>
      </c>
      <c r="F139" s="8">
        <v>45132</v>
      </c>
      <c r="G139">
        <v>67.099999999999994</v>
      </c>
      <c r="H139">
        <f t="shared" si="8"/>
        <v>2684</v>
      </c>
      <c r="I139">
        <f t="shared" ref="I139:I169" si="10">G139/435.6*4047*4</f>
        <v>2493.6060606060605</v>
      </c>
      <c r="J139">
        <f t="shared" si="6"/>
        <v>35.75</v>
      </c>
      <c r="K139">
        <f t="shared" si="9"/>
        <v>90.805000000000007</v>
      </c>
      <c r="L139" t="s">
        <v>15</v>
      </c>
    </row>
    <row r="140" spans="1:12" x14ac:dyDescent="0.2">
      <c r="A140">
        <v>2023</v>
      </c>
      <c r="B140">
        <v>2</v>
      </c>
      <c r="C140" t="s">
        <v>6</v>
      </c>
      <c r="D140" t="s">
        <v>9</v>
      </c>
      <c r="E140">
        <v>1</v>
      </c>
      <c r="F140" s="8">
        <v>45132</v>
      </c>
      <c r="G140">
        <v>27.9</v>
      </c>
      <c r="H140">
        <f t="shared" si="8"/>
        <v>1116</v>
      </c>
      <c r="I140">
        <f t="shared" si="10"/>
        <v>1036.8347107438017</v>
      </c>
      <c r="J140">
        <f t="shared" si="6"/>
        <v>35.75</v>
      </c>
      <c r="K140">
        <f t="shared" si="9"/>
        <v>90.805000000000007</v>
      </c>
      <c r="L140" t="s">
        <v>15</v>
      </c>
    </row>
    <row r="141" spans="1:12" x14ac:dyDescent="0.2">
      <c r="A141">
        <v>2023</v>
      </c>
      <c r="B141">
        <v>3</v>
      </c>
      <c r="C141" t="s">
        <v>6</v>
      </c>
      <c r="D141" t="s">
        <v>9</v>
      </c>
      <c r="E141">
        <v>1</v>
      </c>
      <c r="F141" s="8">
        <v>45132</v>
      </c>
      <c r="G141">
        <v>76.7</v>
      </c>
      <c r="H141">
        <f t="shared" si="8"/>
        <v>3068</v>
      </c>
      <c r="I141">
        <f t="shared" si="10"/>
        <v>2850.3663911845729</v>
      </c>
      <c r="J141">
        <f t="shared" si="6"/>
        <v>35.75</v>
      </c>
      <c r="K141">
        <f t="shared" si="9"/>
        <v>90.805000000000007</v>
      </c>
      <c r="L141" t="s">
        <v>15</v>
      </c>
    </row>
    <row r="142" spans="1:12" x14ac:dyDescent="0.2">
      <c r="A142">
        <v>2023</v>
      </c>
      <c r="B142">
        <v>4</v>
      </c>
      <c r="C142" t="s">
        <v>6</v>
      </c>
      <c r="D142" t="s">
        <v>9</v>
      </c>
      <c r="E142">
        <v>1</v>
      </c>
      <c r="F142" s="8">
        <v>45132</v>
      </c>
      <c r="G142">
        <v>20.100000000000001</v>
      </c>
      <c r="H142">
        <f t="shared" si="8"/>
        <v>804</v>
      </c>
      <c r="I142">
        <f t="shared" si="10"/>
        <v>746.96694214876038</v>
      </c>
      <c r="J142">
        <f t="shared" si="6"/>
        <v>35.75</v>
      </c>
      <c r="K142">
        <f t="shared" si="9"/>
        <v>90.805000000000007</v>
      </c>
      <c r="L142" t="s">
        <v>15</v>
      </c>
    </row>
    <row r="143" spans="1:12" x14ac:dyDescent="0.2">
      <c r="A143">
        <v>2023</v>
      </c>
      <c r="B143">
        <v>1</v>
      </c>
      <c r="C143" t="s">
        <v>2</v>
      </c>
      <c r="D143" t="s">
        <v>9</v>
      </c>
      <c r="E143">
        <v>1</v>
      </c>
      <c r="F143" s="8">
        <v>45132</v>
      </c>
      <c r="G143">
        <v>66.8</v>
      </c>
      <c r="H143">
        <f t="shared" si="8"/>
        <v>2672</v>
      </c>
      <c r="I143">
        <f t="shared" si="10"/>
        <v>2482.4573002754819</v>
      </c>
      <c r="J143">
        <f t="shared" si="6"/>
        <v>35.75</v>
      </c>
      <c r="K143">
        <f t="shared" si="9"/>
        <v>90.805000000000007</v>
      </c>
      <c r="L143" t="s">
        <v>15</v>
      </c>
    </row>
    <row r="144" spans="1:12" x14ac:dyDescent="0.2">
      <c r="A144">
        <v>2023</v>
      </c>
      <c r="B144">
        <v>2</v>
      </c>
      <c r="C144" t="s">
        <v>2</v>
      </c>
      <c r="D144" t="s">
        <v>9</v>
      </c>
      <c r="E144">
        <v>1</v>
      </c>
      <c r="F144" s="8">
        <v>45132</v>
      </c>
      <c r="G144">
        <v>47.1</v>
      </c>
      <c r="H144">
        <f t="shared" si="8"/>
        <v>1884</v>
      </c>
      <c r="I144">
        <f t="shared" si="10"/>
        <v>1750.3553719008264</v>
      </c>
      <c r="J144">
        <f t="shared" si="6"/>
        <v>35.75</v>
      </c>
      <c r="K144">
        <f t="shared" si="9"/>
        <v>90.805000000000007</v>
      </c>
      <c r="L144" t="s">
        <v>15</v>
      </c>
    </row>
    <row r="145" spans="1:12" x14ac:dyDescent="0.2">
      <c r="A145">
        <v>2023</v>
      </c>
      <c r="B145">
        <v>3</v>
      </c>
      <c r="C145" t="s">
        <v>2</v>
      </c>
      <c r="D145" t="s">
        <v>9</v>
      </c>
      <c r="E145">
        <v>1</v>
      </c>
      <c r="F145" s="8">
        <v>45132</v>
      </c>
      <c r="G145">
        <v>67.2</v>
      </c>
      <c r="H145">
        <f t="shared" si="8"/>
        <v>2688</v>
      </c>
      <c r="I145">
        <f t="shared" si="10"/>
        <v>2497.322314049587</v>
      </c>
      <c r="J145">
        <f t="shared" si="6"/>
        <v>35.75</v>
      </c>
      <c r="K145">
        <f t="shared" si="9"/>
        <v>90.805000000000007</v>
      </c>
      <c r="L145" t="s">
        <v>15</v>
      </c>
    </row>
    <row r="146" spans="1:12" x14ac:dyDescent="0.2">
      <c r="A146">
        <v>2023</v>
      </c>
      <c r="B146">
        <v>4</v>
      </c>
      <c r="C146" t="s">
        <v>2</v>
      </c>
      <c r="D146" t="s">
        <v>9</v>
      </c>
      <c r="E146">
        <v>1</v>
      </c>
      <c r="F146" s="8">
        <v>45132</v>
      </c>
      <c r="G146">
        <v>76.099999999999994</v>
      </c>
      <c r="H146">
        <f t="shared" si="8"/>
        <v>3044</v>
      </c>
      <c r="I146">
        <f t="shared" si="10"/>
        <v>2828.0688705234156</v>
      </c>
      <c r="J146">
        <f t="shared" si="6"/>
        <v>35.75</v>
      </c>
      <c r="K146">
        <f t="shared" si="9"/>
        <v>90.805000000000007</v>
      </c>
      <c r="L146" t="s">
        <v>15</v>
      </c>
    </row>
    <row r="147" spans="1:12" x14ac:dyDescent="0.2">
      <c r="A147">
        <v>2023</v>
      </c>
      <c r="B147">
        <v>1</v>
      </c>
      <c r="C147" t="s">
        <v>4</v>
      </c>
      <c r="D147" t="s">
        <v>9</v>
      </c>
      <c r="E147">
        <v>1</v>
      </c>
      <c r="F147" s="8">
        <v>45132</v>
      </c>
      <c r="G147">
        <v>89.1</v>
      </c>
      <c r="H147">
        <f t="shared" si="8"/>
        <v>3564</v>
      </c>
      <c r="I147">
        <f t="shared" si="10"/>
        <v>3311.181818181818</v>
      </c>
      <c r="J147">
        <f t="shared" si="6"/>
        <v>35.75</v>
      </c>
      <c r="K147">
        <f t="shared" si="9"/>
        <v>90.805000000000007</v>
      </c>
      <c r="L147" t="s">
        <v>15</v>
      </c>
    </row>
    <row r="148" spans="1:12" x14ac:dyDescent="0.2">
      <c r="A148">
        <v>2023</v>
      </c>
      <c r="B148">
        <v>2</v>
      </c>
      <c r="C148" t="s">
        <v>4</v>
      </c>
      <c r="D148" t="s">
        <v>9</v>
      </c>
      <c r="E148">
        <v>1</v>
      </c>
      <c r="F148" s="8">
        <v>45132</v>
      </c>
      <c r="G148">
        <v>57.8</v>
      </c>
      <c r="H148">
        <f t="shared" si="8"/>
        <v>2312</v>
      </c>
      <c r="I148">
        <f t="shared" si="10"/>
        <v>2147.9944903581268</v>
      </c>
      <c r="J148">
        <f t="shared" si="6"/>
        <v>35.75</v>
      </c>
      <c r="K148">
        <f t="shared" si="9"/>
        <v>90.805000000000007</v>
      </c>
      <c r="L148" t="s">
        <v>15</v>
      </c>
    </row>
    <row r="149" spans="1:12" x14ac:dyDescent="0.2">
      <c r="A149">
        <v>2023</v>
      </c>
      <c r="B149">
        <v>3</v>
      </c>
      <c r="C149" t="s">
        <v>4</v>
      </c>
      <c r="D149" t="s">
        <v>9</v>
      </c>
      <c r="E149">
        <v>1</v>
      </c>
      <c r="F149" s="8">
        <v>45132</v>
      </c>
      <c r="G149">
        <v>73.2</v>
      </c>
      <c r="H149">
        <f t="shared" si="8"/>
        <v>2928</v>
      </c>
      <c r="I149">
        <f t="shared" si="10"/>
        <v>2720.2975206611573</v>
      </c>
      <c r="J149">
        <f t="shared" si="6"/>
        <v>35.75</v>
      </c>
      <c r="K149">
        <f t="shared" si="9"/>
        <v>90.805000000000007</v>
      </c>
      <c r="L149" t="s">
        <v>15</v>
      </c>
    </row>
    <row r="150" spans="1:12" x14ac:dyDescent="0.2">
      <c r="A150">
        <v>2023</v>
      </c>
      <c r="B150">
        <v>4</v>
      </c>
      <c r="C150" t="s">
        <v>4</v>
      </c>
      <c r="D150" t="s">
        <v>9</v>
      </c>
      <c r="E150">
        <v>1</v>
      </c>
      <c r="F150" s="8">
        <v>45132</v>
      </c>
      <c r="G150">
        <v>72.8</v>
      </c>
      <c r="H150">
        <f t="shared" si="8"/>
        <v>2912</v>
      </c>
      <c r="I150">
        <f t="shared" si="10"/>
        <v>2705.4325068870521</v>
      </c>
      <c r="J150">
        <f t="shared" si="6"/>
        <v>35.75</v>
      </c>
      <c r="K150">
        <f t="shared" si="9"/>
        <v>90.805000000000007</v>
      </c>
      <c r="L150" t="s">
        <v>15</v>
      </c>
    </row>
    <row r="151" spans="1:12" x14ac:dyDescent="0.2">
      <c r="A151">
        <v>2023</v>
      </c>
      <c r="B151">
        <v>1</v>
      </c>
      <c r="C151" t="s">
        <v>5</v>
      </c>
      <c r="D151" t="s">
        <v>11</v>
      </c>
      <c r="E151">
        <v>1</v>
      </c>
      <c r="F151" s="8">
        <v>45132</v>
      </c>
      <c r="G151">
        <v>42.4</v>
      </c>
      <c r="H151">
        <f t="shared" si="8"/>
        <v>1696</v>
      </c>
      <c r="I151">
        <f t="shared" si="10"/>
        <v>1575.6914600550963</v>
      </c>
      <c r="J151">
        <f t="shared" si="6"/>
        <v>35.75</v>
      </c>
      <c r="K151">
        <f t="shared" si="9"/>
        <v>90.805000000000007</v>
      </c>
      <c r="L151" t="s">
        <v>15</v>
      </c>
    </row>
    <row r="152" spans="1:12" x14ac:dyDescent="0.2">
      <c r="A152">
        <v>2023</v>
      </c>
      <c r="B152">
        <v>2</v>
      </c>
      <c r="C152" t="s">
        <v>5</v>
      </c>
      <c r="D152" t="s">
        <v>11</v>
      </c>
      <c r="E152">
        <v>1</v>
      </c>
      <c r="F152" s="8">
        <v>45132</v>
      </c>
      <c r="G152">
        <v>88.2</v>
      </c>
      <c r="H152">
        <f t="shared" si="8"/>
        <v>3528</v>
      </c>
      <c r="I152">
        <f t="shared" si="10"/>
        <v>3277.7355371900826</v>
      </c>
      <c r="J152">
        <f t="shared" si="6"/>
        <v>35.75</v>
      </c>
      <c r="K152">
        <f t="shared" si="9"/>
        <v>90.805000000000007</v>
      </c>
      <c r="L152" t="s">
        <v>15</v>
      </c>
    </row>
    <row r="153" spans="1:12" x14ac:dyDescent="0.2">
      <c r="A153">
        <v>2023</v>
      </c>
      <c r="B153">
        <v>3</v>
      </c>
      <c r="C153" t="s">
        <v>5</v>
      </c>
      <c r="D153" t="s">
        <v>11</v>
      </c>
      <c r="E153">
        <v>1</v>
      </c>
      <c r="F153" s="8">
        <v>45132</v>
      </c>
      <c r="G153">
        <v>18.7</v>
      </c>
      <c r="H153">
        <f t="shared" si="8"/>
        <v>748</v>
      </c>
      <c r="I153">
        <f t="shared" si="10"/>
        <v>694.93939393939388</v>
      </c>
      <c r="J153">
        <f t="shared" si="6"/>
        <v>35.75</v>
      </c>
      <c r="K153">
        <f t="shared" si="9"/>
        <v>90.805000000000007</v>
      </c>
      <c r="L153" t="s">
        <v>15</v>
      </c>
    </row>
    <row r="154" spans="1:12" x14ac:dyDescent="0.2">
      <c r="A154">
        <v>2023</v>
      </c>
      <c r="B154">
        <v>4</v>
      </c>
      <c r="C154" t="s">
        <v>5</v>
      </c>
      <c r="D154" t="s">
        <v>11</v>
      </c>
      <c r="E154">
        <v>1</v>
      </c>
      <c r="F154" s="8">
        <v>45132</v>
      </c>
      <c r="G154">
        <v>41.9</v>
      </c>
      <c r="H154">
        <f t="shared" si="8"/>
        <v>1676</v>
      </c>
      <c r="I154">
        <f t="shared" si="10"/>
        <v>1557.1101928374653</v>
      </c>
      <c r="J154">
        <f t="shared" si="6"/>
        <v>35.75</v>
      </c>
      <c r="K154">
        <f t="shared" si="9"/>
        <v>90.805000000000007</v>
      </c>
      <c r="L154" t="s">
        <v>15</v>
      </c>
    </row>
    <row r="155" spans="1:12" x14ac:dyDescent="0.2">
      <c r="A155">
        <v>2023</v>
      </c>
      <c r="B155">
        <v>1</v>
      </c>
      <c r="C155" t="s">
        <v>6</v>
      </c>
      <c r="D155" t="s">
        <v>11</v>
      </c>
      <c r="E155">
        <v>1</v>
      </c>
      <c r="F155" s="8">
        <v>45132</v>
      </c>
      <c r="G155">
        <v>27.1</v>
      </c>
      <c r="H155">
        <f t="shared" si="8"/>
        <v>1084</v>
      </c>
      <c r="I155">
        <f t="shared" si="10"/>
        <v>1007.1046831955923</v>
      </c>
      <c r="J155">
        <f t="shared" si="6"/>
        <v>35.75</v>
      </c>
      <c r="K155">
        <f t="shared" si="9"/>
        <v>90.805000000000007</v>
      </c>
      <c r="L155" t="s">
        <v>15</v>
      </c>
    </row>
    <row r="156" spans="1:12" x14ac:dyDescent="0.2">
      <c r="A156">
        <v>2023</v>
      </c>
      <c r="B156">
        <v>2</v>
      </c>
      <c r="C156" t="s">
        <v>6</v>
      </c>
      <c r="D156" t="s">
        <v>11</v>
      </c>
      <c r="E156">
        <v>1</v>
      </c>
      <c r="F156" s="8">
        <v>45132</v>
      </c>
      <c r="G156">
        <v>20</v>
      </c>
      <c r="H156">
        <f t="shared" si="8"/>
        <v>800</v>
      </c>
      <c r="I156">
        <f t="shared" si="10"/>
        <v>743.2506887052341</v>
      </c>
      <c r="J156">
        <f t="shared" si="6"/>
        <v>35.75</v>
      </c>
      <c r="K156">
        <f t="shared" si="9"/>
        <v>90.805000000000007</v>
      </c>
      <c r="L156" t="s">
        <v>15</v>
      </c>
    </row>
    <row r="157" spans="1:12" x14ac:dyDescent="0.2">
      <c r="A157">
        <v>2023</v>
      </c>
      <c r="B157">
        <v>3</v>
      </c>
      <c r="C157" t="s">
        <v>6</v>
      </c>
      <c r="D157" t="s">
        <v>11</v>
      </c>
      <c r="E157">
        <v>1</v>
      </c>
      <c r="F157" s="8">
        <v>45132</v>
      </c>
      <c r="G157">
        <v>37.700000000000003</v>
      </c>
      <c r="H157">
        <f t="shared" si="8"/>
        <v>1508</v>
      </c>
      <c r="I157">
        <f t="shared" si="10"/>
        <v>1401.0275482093664</v>
      </c>
      <c r="J157">
        <f t="shared" si="6"/>
        <v>35.75</v>
      </c>
      <c r="K157">
        <f t="shared" si="9"/>
        <v>90.805000000000007</v>
      </c>
      <c r="L157" t="s">
        <v>15</v>
      </c>
    </row>
    <row r="158" spans="1:12" x14ac:dyDescent="0.2">
      <c r="A158">
        <v>2023</v>
      </c>
      <c r="B158">
        <v>4</v>
      </c>
      <c r="C158" t="s">
        <v>6</v>
      </c>
      <c r="D158" t="s">
        <v>11</v>
      </c>
      <c r="E158">
        <v>1</v>
      </c>
      <c r="F158" s="8">
        <v>45132</v>
      </c>
      <c r="G158">
        <v>57.2</v>
      </c>
      <c r="H158">
        <f t="shared" si="8"/>
        <v>2288</v>
      </c>
      <c r="I158">
        <f t="shared" si="10"/>
        <v>2125.69696969697</v>
      </c>
      <c r="J158">
        <f t="shared" si="6"/>
        <v>35.75</v>
      </c>
      <c r="K158">
        <f t="shared" si="9"/>
        <v>90.805000000000007</v>
      </c>
      <c r="L158" t="s">
        <v>15</v>
      </c>
    </row>
    <row r="159" spans="1:12" x14ac:dyDescent="0.2">
      <c r="A159">
        <v>2023</v>
      </c>
      <c r="B159">
        <v>1</v>
      </c>
      <c r="C159" t="s">
        <v>2</v>
      </c>
      <c r="D159" t="s">
        <v>11</v>
      </c>
      <c r="E159">
        <v>1</v>
      </c>
      <c r="F159" s="8">
        <v>45132</v>
      </c>
      <c r="G159">
        <v>77.7</v>
      </c>
      <c r="H159">
        <f t="shared" si="8"/>
        <v>3108</v>
      </c>
      <c r="I159">
        <f t="shared" si="10"/>
        <v>2887.5289256198348</v>
      </c>
      <c r="J159">
        <f t="shared" si="6"/>
        <v>35.75</v>
      </c>
      <c r="K159">
        <f t="shared" si="9"/>
        <v>90.805000000000007</v>
      </c>
      <c r="L159" t="s">
        <v>15</v>
      </c>
    </row>
    <row r="160" spans="1:12" x14ac:dyDescent="0.2">
      <c r="A160">
        <v>2023</v>
      </c>
      <c r="B160">
        <v>2</v>
      </c>
      <c r="C160" t="s">
        <v>2</v>
      </c>
      <c r="D160" t="s">
        <v>11</v>
      </c>
      <c r="E160">
        <v>1</v>
      </c>
      <c r="F160" s="8">
        <v>45132</v>
      </c>
      <c r="G160">
        <v>80.5</v>
      </c>
      <c r="H160">
        <f t="shared" si="8"/>
        <v>3220</v>
      </c>
      <c r="I160">
        <f t="shared" si="10"/>
        <v>2991.5840220385671</v>
      </c>
      <c r="J160">
        <f t="shared" si="6"/>
        <v>35.75</v>
      </c>
      <c r="K160">
        <f t="shared" si="9"/>
        <v>90.805000000000007</v>
      </c>
      <c r="L160" t="s">
        <v>15</v>
      </c>
    </row>
    <row r="161" spans="1:12" x14ac:dyDescent="0.2">
      <c r="A161">
        <v>2023</v>
      </c>
      <c r="B161">
        <v>3</v>
      </c>
      <c r="C161" t="s">
        <v>2</v>
      </c>
      <c r="D161" t="s">
        <v>11</v>
      </c>
      <c r="E161">
        <v>1</v>
      </c>
      <c r="F161" s="8">
        <v>45132</v>
      </c>
      <c r="G161">
        <v>64.7</v>
      </c>
      <c r="H161">
        <f t="shared" si="8"/>
        <v>2588</v>
      </c>
      <c r="I161">
        <f t="shared" si="10"/>
        <v>2404.4159779614324</v>
      </c>
      <c r="J161">
        <f t="shared" si="6"/>
        <v>35.75</v>
      </c>
      <c r="K161">
        <f t="shared" si="9"/>
        <v>90.805000000000007</v>
      </c>
      <c r="L161" t="s">
        <v>15</v>
      </c>
    </row>
    <row r="162" spans="1:12" x14ac:dyDescent="0.2">
      <c r="A162">
        <v>2023</v>
      </c>
      <c r="B162">
        <v>4</v>
      </c>
      <c r="C162" t="s">
        <v>2</v>
      </c>
      <c r="D162" t="s">
        <v>11</v>
      </c>
      <c r="E162">
        <v>1</v>
      </c>
      <c r="F162" s="8">
        <v>45132</v>
      </c>
      <c r="G162">
        <v>38.4</v>
      </c>
      <c r="H162">
        <f t="shared" si="8"/>
        <v>1536</v>
      </c>
      <c r="I162">
        <f t="shared" si="10"/>
        <v>1427.0413223140495</v>
      </c>
      <c r="J162">
        <f t="shared" si="6"/>
        <v>35.75</v>
      </c>
      <c r="K162">
        <f t="shared" si="9"/>
        <v>90.805000000000007</v>
      </c>
      <c r="L162" t="s">
        <v>15</v>
      </c>
    </row>
    <row r="163" spans="1:12" x14ac:dyDescent="0.2">
      <c r="A163">
        <v>2023</v>
      </c>
      <c r="B163">
        <v>1</v>
      </c>
      <c r="C163" t="s">
        <v>4</v>
      </c>
      <c r="D163" t="s">
        <v>11</v>
      </c>
      <c r="E163">
        <v>1</v>
      </c>
      <c r="F163" s="8">
        <v>45132</v>
      </c>
      <c r="G163">
        <v>55.8</v>
      </c>
      <c r="H163">
        <f t="shared" si="8"/>
        <v>2232</v>
      </c>
      <c r="I163">
        <f t="shared" si="10"/>
        <v>2073.6694214876034</v>
      </c>
      <c r="J163">
        <f t="shared" si="6"/>
        <v>35.75</v>
      </c>
      <c r="K163">
        <f t="shared" si="9"/>
        <v>90.805000000000007</v>
      </c>
      <c r="L163" t="s">
        <v>15</v>
      </c>
    </row>
    <row r="164" spans="1:12" x14ac:dyDescent="0.2">
      <c r="A164">
        <v>2023</v>
      </c>
      <c r="B164">
        <v>2</v>
      </c>
      <c r="C164" t="s">
        <v>4</v>
      </c>
      <c r="D164" t="s">
        <v>11</v>
      </c>
      <c r="E164">
        <v>1</v>
      </c>
      <c r="F164" s="8">
        <v>45132</v>
      </c>
      <c r="G164">
        <v>33.4</v>
      </c>
      <c r="H164">
        <f t="shared" si="8"/>
        <v>1336</v>
      </c>
      <c r="I164">
        <f t="shared" si="10"/>
        <v>1241.2286501377409</v>
      </c>
      <c r="J164">
        <f t="shared" si="6"/>
        <v>35.75</v>
      </c>
      <c r="K164">
        <f t="shared" si="9"/>
        <v>90.805000000000007</v>
      </c>
      <c r="L164" t="s">
        <v>15</v>
      </c>
    </row>
    <row r="165" spans="1:12" x14ac:dyDescent="0.2">
      <c r="A165">
        <v>2023</v>
      </c>
      <c r="B165">
        <v>3</v>
      </c>
      <c r="C165" t="s">
        <v>4</v>
      </c>
      <c r="D165" t="s">
        <v>11</v>
      </c>
      <c r="E165">
        <v>1</v>
      </c>
      <c r="F165" s="8">
        <v>45132</v>
      </c>
      <c r="G165">
        <v>34</v>
      </c>
      <c r="H165">
        <f t="shared" si="8"/>
        <v>1360</v>
      </c>
      <c r="I165">
        <f t="shared" si="10"/>
        <v>1263.526170798898</v>
      </c>
      <c r="J165">
        <f t="shared" si="6"/>
        <v>35.75</v>
      </c>
      <c r="K165">
        <f t="shared" si="9"/>
        <v>90.805000000000007</v>
      </c>
      <c r="L165" t="s">
        <v>15</v>
      </c>
    </row>
    <row r="166" spans="1:12" x14ac:dyDescent="0.2">
      <c r="A166">
        <v>2023</v>
      </c>
      <c r="B166">
        <v>4</v>
      </c>
      <c r="C166" t="s">
        <v>4</v>
      </c>
      <c r="D166" t="s">
        <v>11</v>
      </c>
      <c r="E166">
        <v>1</v>
      </c>
      <c r="F166" s="8">
        <v>45132</v>
      </c>
      <c r="G166">
        <v>26.7</v>
      </c>
      <c r="H166">
        <f t="shared" si="8"/>
        <v>1068</v>
      </c>
      <c r="I166">
        <f t="shared" si="10"/>
        <v>992.23966942148752</v>
      </c>
      <c r="J166">
        <f t="shared" si="6"/>
        <v>35.75</v>
      </c>
      <c r="K166">
        <f t="shared" si="9"/>
        <v>90.805000000000007</v>
      </c>
      <c r="L166" t="s">
        <v>15</v>
      </c>
    </row>
    <row r="167" spans="1:12" x14ac:dyDescent="0.2">
      <c r="A167">
        <v>2023</v>
      </c>
      <c r="B167">
        <v>1</v>
      </c>
      <c r="C167" t="s">
        <v>5</v>
      </c>
      <c r="D167" t="s">
        <v>8</v>
      </c>
      <c r="E167">
        <v>2</v>
      </c>
      <c r="F167" s="8">
        <v>45161</v>
      </c>
      <c r="G167">
        <v>26.1</v>
      </c>
      <c r="H167">
        <f t="shared" si="8"/>
        <v>1044</v>
      </c>
      <c r="I167">
        <f t="shared" si="10"/>
        <v>969.94214876033061</v>
      </c>
      <c r="J167">
        <v>12</v>
      </c>
      <c r="K167">
        <f t="shared" si="9"/>
        <v>30.48</v>
      </c>
      <c r="L167" t="s">
        <v>15</v>
      </c>
    </row>
    <row r="168" spans="1:12" x14ac:dyDescent="0.2">
      <c r="A168">
        <v>2023</v>
      </c>
      <c r="B168">
        <v>2</v>
      </c>
      <c r="C168" t="s">
        <v>5</v>
      </c>
      <c r="D168" t="s">
        <v>8</v>
      </c>
      <c r="E168">
        <v>2</v>
      </c>
      <c r="F168" s="8">
        <v>45161</v>
      </c>
      <c r="G168">
        <v>18.899999999999999</v>
      </c>
      <c r="H168">
        <f t="shared" si="8"/>
        <v>756</v>
      </c>
      <c r="I168">
        <f t="shared" si="10"/>
        <v>702.37190082644622</v>
      </c>
      <c r="J168">
        <v>13</v>
      </c>
      <c r="K168">
        <f t="shared" si="9"/>
        <v>33.020000000000003</v>
      </c>
      <c r="L168" t="s">
        <v>15</v>
      </c>
    </row>
    <row r="169" spans="1:12" x14ac:dyDescent="0.2">
      <c r="A169">
        <v>2023</v>
      </c>
      <c r="B169">
        <v>3</v>
      </c>
      <c r="C169" t="s">
        <v>5</v>
      </c>
      <c r="D169" t="s">
        <v>8</v>
      </c>
      <c r="E169">
        <v>2</v>
      </c>
      <c r="F169" s="8">
        <v>45161</v>
      </c>
      <c r="G169">
        <v>30</v>
      </c>
      <c r="H169">
        <f t="shared" si="8"/>
        <v>1200</v>
      </c>
      <c r="I169">
        <f t="shared" si="10"/>
        <v>1114.8760330578514</v>
      </c>
      <c r="J169">
        <v>13</v>
      </c>
      <c r="K169">
        <f t="shared" si="9"/>
        <v>33.020000000000003</v>
      </c>
      <c r="L169" t="s">
        <v>15</v>
      </c>
    </row>
    <row r="170" spans="1:12" x14ac:dyDescent="0.2">
      <c r="A170">
        <v>2023</v>
      </c>
      <c r="B170">
        <v>4</v>
      </c>
      <c r="C170" t="s">
        <v>5</v>
      </c>
      <c r="D170" t="s">
        <v>8</v>
      </c>
      <c r="E170">
        <v>2</v>
      </c>
      <c r="F170" s="8">
        <v>45161</v>
      </c>
      <c r="G170" s="5" t="s">
        <v>156</v>
      </c>
      <c r="H170" t="e">
        <f t="shared" si="8"/>
        <v>#VALUE!</v>
      </c>
      <c r="I170" s="5" t="s">
        <v>157</v>
      </c>
      <c r="J170">
        <v>12</v>
      </c>
      <c r="K170">
        <f t="shared" si="9"/>
        <v>30.48</v>
      </c>
      <c r="L170" t="s">
        <v>15</v>
      </c>
    </row>
    <row r="171" spans="1:12" x14ac:dyDescent="0.2">
      <c r="A171">
        <v>2023</v>
      </c>
      <c r="B171">
        <v>1</v>
      </c>
      <c r="C171" t="s">
        <v>6</v>
      </c>
      <c r="D171" t="s">
        <v>8</v>
      </c>
      <c r="E171">
        <v>2</v>
      </c>
      <c r="F171" s="8">
        <v>45161</v>
      </c>
      <c r="G171">
        <v>13.5</v>
      </c>
      <c r="H171">
        <f t="shared" si="8"/>
        <v>540</v>
      </c>
      <c r="I171">
        <f t="shared" ref="I171:I230" si="11">G171/435.6*4047*4</f>
        <v>501.69421487603302</v>
      </c>
      <c r="J171">
        <v>13</v>
      </c>
      <c r="K171">
        <f t="shared" si="9"/>
        <v>33.020000000000003</v>
      </c>
      <c r="L171" t="s">
        <v>15</v>
      </c>
    </row>
    <row r="172" spans="1:12" x14ac:dyDescent="0.2">
      <c r="A172">
        <v>2023</v>
      </c>
      <c r="B172">
        <v>2</v>
      </c>
      <c r="C172" t="s">
        <v>6</v>
      </c>
      <c r="D172" t="s">
        <v>8</v>
      </c>
      <c r="E172">
        <v>2</v>
      </c>
      <c r="F172" s="8">
        <v>45161</v>
      </c>
      <c r="G172">
        <v>28.8</v>
      </c>
      <c r="H172">
        <f t="shared" si="8"/>
        <v>1152</v>
      </c>
      <c r="I172">
        <f t="shared" si="11"/>
        <v>1070.2809917355373</v>
      </c>
      <c r="J172">
        <v>13</v>
      </c>
      <c r="K172">
        <f t="shared" si="9"/>
        <v>33.020000000000003</v>
      </c>
      <c r="L172" t="s">
        <v>15</v>
      </c>
    </row>
    <row r="173" spans="1:12" x14ac:dyDescent="0.2">
      <c r="A173">
        <v>2023</v>
      </c>
      <c r="B173">
        <v>3</v>
      </c>
      <c r="C173" t="s">
        <v>6</v>
      </c>
      <c r="D173" t="s">
        <v>8</v>
      </c>
      <c r="E173">
        <v>2</v>
      </c>
      <c r="F173" s="8">
        <v>45161</v>
      </c>
      <c r="G173">
        <v>23.3</v>
      </c>
      <c r="H173">
        <f t="shared" si="8"/>
        <v>932</v>
      </c>
      <c r="I173">
        <f t="shared" si="11"/>
        <v>865.88705234159772</v>
      </c>
      <c r="J173">
        <v>13</v>
      </c>
      <c r="K173">
        <f t="shared" si="9"/>
        <v>33.020000000000003</v>
      </c>
      <c r="L173" t="s">
        <v>15</v>
      </c>
    </row>
    <row r="174" spans="1:12" x14ac:dyDescent="0.2">
      <c r="A174">
        <v>2023</v>
      </c>
      <c r="B174">
        <v>4</v>
      </c>
      <c r="C174" t="s">
        <v>6</v>
      </c>
      <c r="D174" t="s">
        <v>8</v>
      </c>
      <c r="E174">
        <v>2</v>
      </c>
      <c r="F174" s="8">
        <v>45161</v>
      </c>
      <c r="G174">
        <v>20.5</v>
      </c>
      <c r="H174">
        <f t="shared" si="8"/>
        <v>820</v>
      </c>
      <c r="I174">
        <f t="shared" si="11"/>
        <v>761.83195592286495</v>
      </c>
      <c r="J174">
        <v>13</v>
      </c>
      <c r="K174">
        <f t="shared" si="9"/>
        <v>33.020000000000003</v>
      </c>
      <c r="L174" t="s">
        <v>15</v>
      </c>
    </row>
    <row r="175" spans="1:12" x14ac:dyDescent="0.2">
      <c r="A175">
        <v>2023</v>
      </c>
      <c r="B175">
        <v>1</v>
      </c>
      <c r="C175" t="s">
        <v>2</v>
      </c>
      <c r="D175" t="s">
        <v>8</v>
      </c>
      <c r="E175">
        <v>2</v>
      </c>
      <c r="F175" s="8">
        <v>45155</v>
      </c>
      <c r="G175">
        <v>5.3</v>
      </c>
      <c r="H175">
        <f t="shared" si="8"/>
        <v>212</v>
      </c>
      <c r="I175">
        <f t="shared" si="11"/>
        <v>196.96143250688704</v>
      </c>
      <c r="J175">
        <v>13</v>
      </c>
      <c r="K175">
        <f t="shared" si="9"/>
        <v>33.020000000000003</v>
      </c>
      <c r="L175" t="s">
        <v>15</v>
      </c>
    </row>
    <row r="176" spans="1:12" x14ac:dyDescent="0.2">
      <c r="A176">
        <v>2023</v>
      </c>
      <c r="B176">
        <v>2</v>
      </c>
      <c r="C176" t="s">
        <v>2</v>
      </c>
      <c r="D176" t="s">
        <v>8</v>
      </c>
      <c r="E176">
        <v>2</v>
      </c>
      <c r="F176" s="8">
        <v>45155</v>
      </c>
      <c r="G176">
        <v>1.1000000000000001</v>
      </c>
      <c r="H176">
        <f t="shared" si="8"/>
        <v>44</v>
      </c>
      <c r="I176">
        <f t="shared" si="11"/>
        <v>40.878787878787882</v>
      </c>
      <c r="J176">
        <v>8</v>
      </c>
      <c r="K176">
        <f t="shared" si="9"/>
        <v>20.32</v>
      </c>
      <c r="L176" t="s">
        <v>15</v>
      </c>
    </row>
    <row r="177" spans="1:12" x14ac:dyDescent="0.2">
      <c r="A177">
        <v>2023</v>
      </c>
      <c r="B177">
        <v>3</v>
      </c>
      <c r="C177" t="s">
        <v>2</v>
      </c>
      <c r="D177" t="s">
        <v>8</v>
      </c>
      <c r="E177">
        <v>2</v>
      </c>
      <c r="F177" s="8">
        <v>45155</v>
      </c>
      <c r="G177">
        <v>3.3</v>
      </c>
      <c r="H177">
        <f t="shared" si="8"/>
        <v>132</v>
      </c>
      <c r="I177">
        <f t="shared" si="11"/>
        <v>122.63636363636363</v>
      </c>
      <c r="J177">
        <v>10</v>
      </c>
      <c r="K177">
        <f t="shared" si="9"/>
        <v>25.4</v>
      </c>
      <c r="L177" t="s">
        <v>15</v>
      </c>
    </row>
    <row r="178" spans="1:12" x14ac:dyDescent="0.2">
      <c r="A178">
        <v>2023</v>
      </c>
      <c r="B178">
        <v>4</v>
      </c>
      <c r="C178" t="s">
        <v>2</v>
      </c>
      <c r="D178" t="s">
        <v>8</v>
      </c>
      <c r="E178">
        <v>2</v>
      </c>
      <c r="F178" s="8">
        <v>45155</v>
      </c>
      <c r="G178">
        <v>5.0999999999999996</v>
      </c>
      <c r="H178">
        <f t="shared" si="8"/>
        <v>204</v>
      </c>
      <c r="I178">
        <f t="shared" si="11"/>
        <v>189.52892561983469</v>
      </c>
      <c r="J178">
        <v>11</v>
      </c>
      <c r="K178">
        <f t="shared" si="9"/>
        <v>27.94</v>
      </c>
      <c r="L178" t="s">
        <v>15</v>
      </c>
    </row>
    <row r="179" spans="1:12" x14ac:dyDescent="0.2">
      <c r="A179">
        <v>2023</v>
      </c>
      <c r="B179">
        <v>1</v>
      </c>
      <c r="C179" t="s">
        <v>4</v>
      </c>
      <c r="D179" t="s">
        <v>8</v>
      </c>
      <c r="E179">
        <v>2</v>
      </c>
      <c r="F179" s="8">
        <v>45155</v>
      </c>
      <c r="G179">
        <v>7.6</v>
      </c>
      <c r="H179">
        <f t="shared" si="8"/>
        <v>304</v>
      </c>
      <c r="I179">
        <f t="shared" si="11"/>
        <v>282.43526170798896</v>
      </c>
      <c r="J179">
        <v>14</v>
      </c>
      <c r="K179">
        <f t="shared" si="9"/>
        <v>35.56</v>
      </c>
      <c r="L179" t="s">
        <v>15</v>
      </c>
    </row>
    <row r="180" spans="1:12" x14ac:dyDescent="0.2">
      <c r="A180">
        <v>2023</v>
      </c>
      <c r="B180">
        <v>2</v>
      </c>
      <c r="C180" t="s">
        <v>4</v>
      </c>
      <c r="D180" t="s">
        <v>8</v>
      </c>
      <c r="E180">
        <v>2</v>
      </c>
      <c r="F180" s="8">
        <v>45155</v>
      </c>
      <c r="G180">
        <v>7.5</v>
      </c>
      <c r="H180">
        <f t="shared" si="8"/>
        <v>300</v>
      </c>
      <c r="I180">
        <f t="shared" si="11"/>
        <v>278.71900826446284</v>
      </c>
      <c r="J180">
        <v>13</v>
      </c>
      <c r="K180">
        <f t="shared" si="9"/>
        <v>33.020000000000003</v>
      </c>
      <c r="L180" t="s">
        <v>15</v>
      </c>
    </row>
    <row r="181" spans="1:12" x14ac:dyDescent="0.2">
      <c r="A181">
        <v>2023</v>
      </c>
      <c r="B181">
        <v>3</v>
      </c>
      <c r="C181" t="s">
        <v>4</v>
      </c>
      <c r="D181" t="s">
        <v>8</v>
      </c>
      <c r="E181">
        <v>2</v>
      </c>
      <c r="F181" s="8">
        <v>45155</v>
      </c>
      <c r="G181">
        <v>11.2</v>
      </c>
      <c r="H181">
        <f t="shared" si="8"/>
        <v>448</v>
      </c>
      <c r="I181">
        <f t="shared" si="11"/>
        <v>416.22038567493109</v>
      </c>
      <c r="J181">
        <v>14</v>
      </c>
      <c r="K181">
        <f t="shared" si="9"/>
        <v>35.56</v>
      </c>
      <c r="L181" t="s">
        <v>15</v>
      </c>
    </row>
    <row r="182" spans="1:12" x14ac:dyDescent="0.2">
      <c r="A182">
        <v>2023</v>
      </c>
      <c r="B182">
        <v>4</v>
      </c>
      <c r="C182" t="s">
        <v>4</v>
      </c>
      <c r="D182" t="s">
        <v>8</v>
      </c>
      <c r="E182">
        <v>2</v>
      </c>
      <c r="F182" s="8">
        <v>45155</v>
      </c>
      <c r="G182">
        <v>23.5</v>
      </c>
      <c r="H182">
        <f t="shared" si="8"/>
        <v>940</v>
      </c>
      <c r="I182">
        <f t="shared" si="11"/>
        <v>873.31955922865018</v>
      </c>
      <c r="J182">
        <v>12</v>
      </c>
      <c r="K182">
        <f t="shared" si="9"/>
        <v>30.48</v>
      </c>
      <c r="L182" t="s">
        <v>15</v>
      </c>
    </row>
    <row r="183" spans="1:12" x14ac:dyDescent="0.2">
      <c r="A183">
        <v>2023</v>
      </c>
      <c r="B183">
        <v>1</v>
      </c>
      <c r="C183" t="s">
        <v>5</v>
      </c>
      <c r="D183" t="s">
        <v>7</v>
      </c>
      <c r="E183">
        <v>2</v>
      </c>
      <c r="F183" s="8">
        <v>45161</v>
      </c>
      <c r="G183">
        <v>17.899999999999999</v>
      </c>
      <c r="H183">
        <f t="shared" si="8"/>
        <v>716</v>
      </c>
      <c r="I183">
        <f t="shared" si="11"/>
        <v>665.20936639118452</v>
      </c>
      <c r="J183">
        <v>11</v>
      </c>
      <c r="K183">
        <f t="shared" si="9"/>
        <v>27.94</v>
      </c>
      <c r="L183" t="s">
        <v>15</v>
      </c>
    </row>
    <row r="184" spans="1:12" x14ac:dyDescent="0.2">
      <c r="A184">
        <v>2023</v>
      </c>
      <c r="B184">
        <v>2</v>
      </c>
      <c r="C184" t="s">
        <v>5</v>
      </c>
      <c r="D184" t="s">
        <v>7</v>
      </c>
      <c r="E184">
        <v>2</v>
      </c>
      <c r="F184" s="8">
        <v>45161</v>
      </c>
      <c r="G184">
        <v>31.6</v>
      </c>
      <c r="H184">
        <f t="shared" si="8"/>
        <v>1264</v>
      </c>
      <c r="I184">
        <f t="shared" si="11"/>
        <v>1174.3360881542699</v>
      </c>
      <c r="J184">
        <v>13</v>
      </c>
      <c r="K184">
        <f t="shared" si="9"/>
        <v>33.020000000000003</v>
      </c>
      <c r="L184" t="s">
        <v>15</v>
      </c>
    </row>
    <row r="185" spans="1:12" x14ac:dyDescent="0.2">
      <c r="A185">
        <v>2023</v>
      </c>
      <c r="B185">
        <v>3</v>
      </c>
      <c r="C185" t="s">
        <v>5</v>
      </c>
      <c r="D185" t="s">
        <v>7</v>
      </c>
      <c r="E185">
        <v>2</v>
      </c>
      <c r="F185" s="8">
        <v>45161</v>
      </c>
      <c r="G185">
        <v>24.8</v>
      </c>
      <c r="H185">
        <f t="shared" si="8"/>
        <v>992</v>
      </c>
      <c r="I185">
        <f t="shared" si="11"/>
        <v>921.63085399449028</v>
      </c>
      <c r="J185">
        <v>13</v>
      </c>
      <c r="K185">
        <f t="shared" si="9"/>
        <v>33.020000000000003</v>
      </c>
      <c r="L185" t="s">
        <v>15</v>
      </c>
    </row>
    <row r="186" spans="1:12" x14ac:dyDescent="0.2">
      <c r="A186">
        <v>2023</v>
      </c>
      <c r="B186">
        <v>4</v>
      </c>
      <c r="C186" t="s">
        <v>5</v>
      </c>
      <c r="D186" t="s">
        <v>7</v>
      </c>
      <c r="E186">
        <v>2</v>
      </c>
      <c r="F186" s="8">
        <v>45161</v>
      </c>
      <c r="G186">
        <v>19.2</v>
      </c>
      <c r="H186">
        <f t="shared" si="8"/>
        <v>768</v>
      </c>
      <c r="I186">
        <f t="shared" si="11"/>
        <v>713.52066115702473</v>
      </c>
      <c r="J186">
        <v>14</v>
      </c>
      <c r="K186">
        <f t="shared" si="9"/>
        <v>35.56</v>
      </c>
      <c r="L186" t="s">
        <v>15</v>
      </c>
    </row>
    <row r="187" spans="1:12" x14ac:dyDescent="0.2">
      <c r="A187">
        <v>2023</v>
      </c>
      <c r="B187">
        <v>1</v>
      </c>
      <c r="C187" t="s">
        <v>6</v>
      </c>
      <c r="D187" t="s">
        <v>7</v>
      </c>
      <c r="E187">
        <v>2</v>
      </c>
      <c r="F187" s="8">
        <v>45161</v>
      </c>
      <c r="G187">
        <v>23.9</v>
      </c>
      <c r="H187">
        <f t="shared" si="8"/>
        <v>956</v>
      </c>
      <c r="I187">
        <f t="shared" si="11"/>
        <v>888.18457300275475</v>
      </c>
      <c r="J187">
        <v>12</v>
      </c>
      <c r="K187">
        <f t="shared" si="9"/>
        <v>30.48</v>
      </c>
      <c r="L187" t="s">
        <v>15</v>
      </c>
    </row>
    <row r="188" spans="1:12" x14ac:dyDescent="0.2">
      <c r="A188">
        <v>2023</v>
      </c>
      <c r="B188">
        <v>2</v>
      </c>
      <c r="C188" t="s">
        <v>6</v>
      </c>
      <c r="D188" t="s">
        <v>7</v>
      </c>
      <c r="E188">
        <v>2</v>
      </c>
      <c r="F188" s="8">
        <v>45161</v>
      </c>
      <c r="G188">
        <v>18.600000000000001</v>
      </c>
      <c r="H188">
        <f t="shared" si="8"/>
        <v>744</v>
      </c>
      <c r="I188">
        <f t="shared" si="11"/>
        <v>691.22314049586782</v>
      </c>
      <c r="J188">
        <v>12</v>
      </c>
      <c r="K188">
        <f t="shared" si="9"/>
        <v>30.48</v>
      </c>
      <c r="L188" t="s">
        <v>15</v>
      </c>
    </row>
    <row r="189" spans="1:12" x14ac:dyDescent="0.2">
      <c r="A189">
        <v>2023</v>
      </c>
      <c r="B189">
        <v>3</v>
      </c>
      <c r="C189" t="s">
        <v>6</v>
      </c>
      <c r="D189" t="s">
        <v>7</v>
      </c>
      <c r="E189">
        <v>2</v>
      </c>
      <c r="F189" s="8">
        <v>45161</v>
      </c>
      <c r="G189">
        <v>13.2</v>
      </c>
      <c r="H189">
        <f t="shared" si="8"/>
        <v>528</v>
      </c>
      <c r="I189">
        <f t="shared" si="11"/>
        <v>490.5454545454545</v>
      </c>
      <c r="J189">
        <v>11</v>
      </c>
      <c r="K189">
        <f t="shared" si="9"/>
        <v>27.94</v>
      </c>
      <c r="L189" t="s">
        <v>15</v>
      </c>
    </row>
    <row r="190" spans="1:12" x14ac:dyDescent="0.2">
      <c r="A190">
        <v>2023</v>
      </c>
      <c r="B190">
        <v>4</v>
      </c>
      <c r="C190" t="s">
        <v>6</v>
      </c>
      <c r="D190" t="s">
        <v>7</v>
      </c>
      <c r="E190">
        <v>2</v>
      </c>
      <c r="F190" s="8">
        <v>45161</v>
      </c>
      <c r="G190">
        <v>24.4</v>
      </c>
      <c r="H190">
        <f t="shared" si="8"/>
        <v>976</v>
      </c>
      <c r="I190">
        <f t="shared" si="11"/>
        <v>906.7658402203856</v>
      </c>
      <c r="J190">
        <v>12</v>
      </c>
      <c r="K190">
        <f t="shared" si="9"/>
        <v>30.48</v>
      </c>
      <c r="L190" t="s">
        <v>15</v>
      </c>
    </row>
    <row r="191" spans="1:12" x14ac:dyDescent="0.2">
      <c r="A191">
        <v>2023</v>
      </c>
      <c r="B191">
        <v>1</v>
      </c>
      <c r="C191" t="s">
        <v>2</v>
      </c>
      <c r="D191" t="s">
        <v>7</v>
      </c>
      <c r="E191">
        <v>2</v>
      </c>
      <c r="F191" s="8">
        <v>45155</v>
      </c>
      <c r="G191">
        <v>4.2</v>
      </c>
      <c r="H191">
        <f t="shared" si="8"/>
        <v>168</v>
      </c>
      <c r="I191">
        <f t="shared" si="11"/>
        <v>156.08264462809919</v>
      </c>
      <c r="J191">
        <v>11</v>
      </c>
      <c r="K191">
        <f t="shared" si="9"/>
        <v>27.94</v>
      </c>
      <c r="L191" t="s">
        <v>15</v>
      </c>
    </row>
    <row r="192" spans="1:12" x14ac:dyDescent="0.2">
      <c r="A192">
        <v>2023</v>
      </c>
      <c r="B192">
        <v>2</v>
      </c>
      <c r="C192" t="s">
        <v>2</v>
      </c>
      <c r="D192" t="s">
        <v>7</v>
      </c>
      <c r="E192">
        <v>2</v>
      </c>
      <c r="F192" s="8">
        <v>45155</v>
      </c>
      <c r="G192">
        <v>2.8</v>
      </c>
      <c r="H192">
        <f t="shared" si="8"/>
        <v>112</v>
      </c>
      <c r="I192">
        <f t="shared" si="11"/>
        <v>104.05509641873277</v>
      </c>
      <c r="J192">
        <v>12</v>
      </c>
      <c r="K192">
        <f t="shared" si="9"/>
        <v>30.48</v>
      </c>
      <c r="L192" t="s">
        <v>15</v>
      </c>
    </row>
    <row r="193" spans="1:12" x14ac:dyDescent="0.2">
      <c r="A193">
        <v>2023</v>
      </c>
      <c r="B193">
        <v>3</v>
      </c>
      <c r="C193" t="s">
        <v>2</v>
      </c>
      <c r="D193" t="s">
        <v>7</v>
      </c>
      <c r="E193">
        <v>2</v>
      </c>
      <c r="F193" s="8">
        <v>45155</v>
      </c>
      <c r="G193">
        <v>6.5</v>
      </c>
      <c r="H193">
        <f t="shared" si="8"/>
        <v>260</v>
      </c>
      <c r="I193">
        <f t="shared" si="11"/>
        <v>241.55647382920108</v>
      </c>
      <c r="J193">
        <v>9</v>
      </c>
      <c r="K193">
        <f t="shared" si="9"/>
        <v>22.86</v>
      </c>
      <c r="L193" t="s">
        <v>15</v>
      </c>
    </row>
    <row r="194" spans="1:12" x14ac:dyDescent="0.2">
      <c r="A194">
        <v>2023</v>
      </c>
      <c r="B194">
        <v>4</v>
      </c>
      <c r="C194" t="s">
        <v>2</v>
      </c>
      <c r="D194" t="s">
        <v>7</v>
      </c>
      <c r="E194">
        <v>2</v>
      </c>
      <c r="F194" s="8">
        <v>45155</v>
      </c>
      <c r="G194">
        <v>11</v>
      </c>
      <c r="H194">
        <f t="shared" si="8"/>
        <v>440</v>
      </c>
      <c r="I194">
        <f t="shared" si="11"/>
        <v>408.78787878787875</v>
      </c>
      <c r="J194">
        <v>12</v>
      </c>
      <c r="K194">
        <f t="shared" si="9"/>
        <v>30.48</v>
      </c>
      <c r="L194" t="s">
        <v>15</v>
      </c>
    </row>
    <row r="195" spans="1:12" x14ac:dyDescent="0.2">
      <c r="A195">
        <v>2023</v>
      </c>
      <c r="B195">
        <v>1</v>
      </c>
      <c r="C195" t="s">
        <v>4</v>
      </c>
      <c r="D195" t="s">
        <v>7</v>
      </c>
      <c r="E195">
        <v>2</v>
      </c>
      <c r="F195" s="8">
        <v>45155</v>
      </c>
      <c r="G195">
        <v>6.3</v>
      </c>
      <c r="H195">
        <f t="shared" si="8"/>
        <v>252</v>
      </c>
      <c r="I195">
        <f t="shared" si="11"/>
        <v>234.12396694214874</v>
      </c>
      <c r="J195">
        <v>13</v>
      </c>
      <c r="K195">
        <f t="shared" si="9"/>
        <v>33.020000000000003</v>
      </c>
      <c r="L195" t="s">
        <v>15</v>
      </c>
    </row>
    <row r="196" spans="1:12" x14ac:dyDescent="0.2">
      <c r="A196">
        <v>2023</v>
      </c>
      <c r="B196">
        <v>2</v>
      </c>
      <c r="C196" t="s">
        <v>4</v>
      </c>
      <c r="D196" t="s">
        <v>7</v>
      </c>
      <c r="E196">
        <v>2</v>
      </c>
      <c r="F196" s="8">
        <v>45155</v>
      </c>
      <c r="G196">
        <v>13.1</v>
      </c>
      <c r="H196">
        <f t="shared" ref="H196:H230" si="12">G196*4*10000/1000</f>
        <v>524</v>
      </c>
      <c r="I196">
        <f t="shared" si="11"/>
        <v>486.82920110192833</v>
      </c>
      <c r="J196">
        <v>8</v>
      </c>
      <c r="K196">
        <f t="shared" ref="K196:K230" si="13">J196*2.54</f>
        <v>20.32</v>
      </c>
      <c r="L196" t="s">
        <v>15</v>
      </c>
    </row>
    <row r="197" spans="1:12" x14ac:dyDescent="0.2">
      <c r="A197">
        <v>2023</v>
      </c>
      <c r="B197">
        <v>3</v>
      </c>
      <c r="C197" t="s">
        <v>4</v>
      </c>
      <c r="D197" t="s">
        <v>7</v>
      </c>
      <c r="E197">
        <v>2</v>
      </c>
      <c r="F197" s="8">
        <v>45155</v>
      </c>
      <c r="G197">
        <v>8.6999999999999993</v>
      </c>
      <c r="H197">
        <f t="shared" si="12"/>
        <v>348</v>
      </c>
      <c r="I197">
        <f t="shared" si="11"/>
        <v>323.31404958677683</v>
      </c>
      <c r="J197">
        <v>17</v>
      </c>
      <c r="K197">
        <f t="shared" si="13"/>
        <v>43.18</v>
      </c>
      <c r="L197" t="s">
        <v>15</v>
      </c>
    </row>
    <row r="198" spans="1:12" x14ac:dyDescent="0.2">
      <c r="A198">
        <v>2023</v>
      </c>
      <c r="B198">
        <v>4</v>
      </c>
      <c r="C198" t="s">
        <v>4</v>
      </c>
      <c r="D198" t="s">
        <v>7</v>
      </c>
      <c r="E198">
        <v>2</v>
      </c>
      <c r="F198" s="8">
        <v>45155</v>
      </c>
      <c r="G198">
        <v>11.9</v>
      </c>
      <c r="H198">
        <f t="shared" si="12"/>
        <v>476</v>
      </c>
      <c r="I198">
        <f t="shared" si="11"/>
        <v>442.23415977961434</v>
      </c>
      <c r="J198">
        <v>13</v>
      </c>
      <c r="K198">
        <f t="shared" si="13"/>
        <v>33.020000000000003</v>
      </c>
      <c r="L198" t="s">
        <v>15</v>
      </c>
    </row>
    <row r="199" spans="1:12" x14ac:dyDescent="0.2">
      <c r="A199">
        <v>2023</v>
      </c>
      <c r="B199">
        <v>1</v>
      </c>
      <c r="C199" t="s">
        <v>5</v>
      </c>
      <c r="D199" t="s">
        <v>9</v>
      </c>
      <c r="E199">
        <v>2</v>
      </c>
      <c r="F199" s="8">
        <v>45161</v>
      </c>
      <c r="G199">
        <v>31.8</v>
      </c>
      <c r="H199">
        <f t="shared" si="12"/>
        <v>1272</v>
      </c>
      <c r="I199">
        <f t="shared" si="11"/>
        <v>1181.7685950413224</v>
      </c>
      <c r="J199">
        <v>17</v>
      </c>
      <c r="K199">
        <f t="shared" si="13"/>
        <v>43.18</v>
      </c>
      <c r="L199" t="s">
        <v>15</v>
      </c>
    </row>
    <row r="200" spans="1:12" x14ac:dyDescent="0.2">
      <c r="A200">
        <v>2023</v>
      </c>
      <c r="B200">
        <v>2</v>
      </c>
      <c r="C200" t="s">
        <v>5</v>
      </c>
      <c r="D200" t="s">
        <v>9</v>
      </c>
      <c r="E200">
        <v>2</v>
      </c>
      <c r="F200" s="8">
        <v>45161</v>
      </c>
      <c r="G200">
        <v>34.6</v>
      </c>
      <c r="H200">
        <f t="shared" si="12"/>
        <v>1384</v>
      </c>
      <c r="I200">
        <f t="shared" si="11"/>
        <v>1285.823691460055</v>
      </c>
      <c r="J200">
        <v>12</v>
      </c>
      <c r="K200">
        <f t="shared" si="13"/>
        <v>30.48</v>
      </c>
      <c r="L200" t="s">
        <v>15</v>
      </c>
    </row>
    <row r="201" spans="1:12" x14ac:dyDescent="0.2">
      <c r="A201">
        <v>2023</v>
      </c>
      <c r="B201">
        <v>3</v>
      </c>
      <c r="C201" t="s">
        <v>5</v>
      </c>
      <c r="D201" t="s">
        <v>9</v>
      </c>
      <c r="E201">
        <v>2</v>
      </c>
      <c r="F201" s="8">
        <v>45161</v>
      </c>
      <c r="G201">
        <v>39.299999999999997</v>
      </c>
      <c r="H201">
        <f t="shared" si="12"/>
        <v>1572</v>
      </c>
      <c r="I201">
        <f t="shared" si="11"/>
        <v>1460.4876033057851</v>
      </c>
      <c r="J201">
        <v>15</v>
      </c>
      <c r="K201">
        <f t="shared" si="13"/>
        <v>38.1</v>
      </c>
      <c r="L201" t="s">
        <v>15</v>
      </c>
    </row>
    <row r="202" spans="1:12" x14ac:dyDescent="0.2">
      <c r="A202">
        <v>2023</v>
      </c>
      <c r="B202">
        <v>4</v>
      </c>
      <c r="C202" t="s">
        <v>5</v>
      </c>
      <c r="D202" t="s">
        <v>9</v>
      </c>
      <c r="E202">
        <v>2</v>
      </c>
      <c r="F202" s="8">
        <v>45161</v>
      </c>
      <c r="G202">
        <v>29.9</v>
      </c>
      <c r="H202">
        <f t="shared" si="12"/>
        <v>1196</v>
      </c>
      <c r="I202">
        <f t="shared" si="11"/>
        <v>1111.1597796143249</v>
      </c>
      <c r="J202">
        <v>12</v>
      </c>
      <c r="K202">
        <f t="shared" si="13"/>
        <v>30.48</v>
      </c>
      <c r="L202" t="s">
        <v>15</v>
      </c>
    </row>
    <row r="203" spans="1:12" x14ac:dyDescent="0.2">
      <c r="A203">
        <v>2023</v>
      </c>
      <c r="B203">
        <v>1</v>
      </c>
      <c r="C203" t="s">
        <v>6</v>
      </c>
      <c r="D203" t="s">
        <v>9</v>
      </c>
      <c r="E203">
        <v>2</v>
      </c>
      <c r="F203" s="8">
        <v>45161</v>
      </c>
      <c r="G203">
        <v>26.7</v>
      </c>
      <c r="H203">
        <f t="shared" si="12"/>
        <v>1068</v>
      </c>
      <c r="I203">
        <f t="shared" si="11"/>
        <v>992.23966942148752</v>
      </c>
      <c r="J203">
        <v>14</v>
      </c>
      <c r="K203">
        <f t="shared" si="13"/>
        <v>35.56</v>
      </c>
      <c r="L203" t="s">
        <v>15</v>
      </c>
    </row>
    <row r="204" spans="1:12" x14ac:dyDescent="0.2">
      <c r="A204">
        <v>2023</v>
      </c>
      <c r="B204">
        <v>2</v>
      </c>
      <c r="C204" t="s">
        <v>6</v>
      </c>
      <c r="D204" t="s">
        <v>9</v>
      </c>
      <c r="E204">
        <v>2</v>
      </c>
      <c r="F204" s="8">
        <v>45161</v>
      </c>
      <c r="G204">
        <v>20.3</v>
      </c>
      <c r="H204">
        <f t="shared" si="12"/>
        <v>812</v>
      </c>
      <c r="I204">
        <f t="shared" si="11"/>
        <v>754.39944903581261</v>
      </c>
      <c r="J204">
        <v>10</v>
      </c>
      <c r="K204">
        <f t="shared" si="13"/>
        <v>25.4</v>
      </c>
      <c r="L204" t="s">
        <v>15</v>
      </c>
    </row>
    <row r="205" spans="1:12" x14ac:dyDescent="0.2">
      <c r="A205">
        <v>2023</v>
      </c>
      <c r="B205">
        <v>3</v>
      </c>
      <c r="C205" t="s">
        <v>6</v>
      </c>
      <c r="D205" t="s">
        <v>9</v>
      </c>
      <c r="E205">
        <v>2</v>
      </c>
      <c r="F205" s="8">
        <v>45161</v>
      </c>
      <c r="G205">
        <v>20</v>
      </c>
      <c r="H205">
        <f t="shared" si="12"/>
        <v>800</v>
      </c>
      <c r="I205">
        <f t="shared" si="11"/>
        <v>743.2506887052341</v>
      </c>
      <c r="J205">
        <v>13</v>
      </c>
      <c r="K205">
        <f t="shared" si="13"/>
        <v>33.020000000000003</v>
      </c>
      <c r="L205" t="s">
        <v>15</v>
      </c>
    </row>
    <row r="206" spans="1:12" x14ac:dyDescent="0.2">
      <c r="A206">
        <v>2023</v>
      </c>
      <c r="B206">
        <v>4</v>
      </c>
      <c r="C206" t="s">
        <v>6</v>
      </c>
      <c r="D206" t="s">
        <v>9</v>
      </c>
      <c r="E206">
        <v>2</v>
      </c>
      <c r="F206" s="8">
        <v>45161</v>
      </c>
      <c r="G206">
        <v>14</v>
      </c>
      <c r="H206">
        <f t="shared" si="12"/>
        <v>560</v>
      </c>
      <c r="I206">
        <f t="shared" si="11"/>
        <v>520.27548209366387</v>
      </c>
      <c r="J206">
        <v>11</v>
      </c>
      <c r="K206">
        <f t="shared" si="13"/>
        <v>27.94</v>
      </c>
      <c r="L206" t="s">
        <v>15</v>
      </c>
    </row>
    <row r="207" spans="1:12" x14ac:dyDescent="0.2">
      <c r="A207">
        <v>2023</v>
      </c>
      <c r="B207">
        <v>1</v>
      </c>
      <c r="C207" t="s">
        <v>2</v>
      </c>
      <c r="D207" t="s">
        <v>9</v>
      </c>
      <c r="E207">
        <v>2</v>
      </c>
      <c r="F207" s="8">
        <v>45155</v>
      </c>
      <c r="G207">
        <v>7.3</v>
      </c>
      <c r="H207">
        <f t="shared" si="12"/>
        <v>292</v>
      </c>
      <c r="I207">
        <f t="shared" si="11"/>
        <v>271.28650137741045</v>
      </c>
      <c r="J207">
        <v>10</v>
      </c>
      <c r="K207">
        <f t="shared" si="13"/>
        <v>25.4</v>
      </c>
      <c r="L207" t="s">
        <v>15</v>
      </c>
    </row>
    <row r="208" spans="1:12" x14ac:dyDescent="0.2">
      <c r="A208">
        <v>2023</v>
      </c>
      <c r="B208">
        <v>2</v>
      </c>
      <c r="C208" t="s">
        <v>2</v>
      </c>
      <c r="D208" t="s">
        <v>9</v>
      </c>
      <c r="E208">
        <v>2</v>
      </c>
      <c r="F208" s="8">
        <v>45155</v>
      </c>
      <c r="G208">
        <v>13.6</v>
      </c>
      <c r="H208">
        <f t="shared" si="12"/>
        <v>544</v>
      </c>
      <c r="I208">
        <f t="shared" si="11"/>
        <v>505.41046831955919</v>
      </c>
      <c r="J208">
        <v>10</v>
      </c>
      <c r="K208">
        <f t="shared" si="13"/>
        <v>25.4</v>
      </c>
      <c r="L208" t="s">
        <v>15</v>
      </c>
    </row>
    <row r="209" spans="1:12" x14ac:dyDescent="0.2">
      <c r="A209">
        <v>2023</v>
      </c>
      <c r="B209">
        <v>3</v>
      </c>
      <c r="C209" t="s">
        <v>2</v>
      </c>
      <c r="D209" t="s">
        <v>9</v>
      </c>
      <c r="E209">
        <v>2</v>
      </c>
      <c r="F209" s="8">
        <v>45155</v>
      </c>
      <c r="G209">
        <v>11.7</v>
      </c>
      <c r="H209">
        <f t="shared" si="12"/>
        <v>468</v>
      </c>
      <c r="I209">
        <f t="shared" si="11"/>
        <v>434.80165289256195</v>
      </c>
      <c r="J209">
        <v>11</v>
      </c>
      <c r="K209">
        <f t="shared" si="13"/>
        <v>27.94</v>
      </c>
      <c r="L209" t="s">
        <v>15</v>
      </c>
    </row>
    <row r="210" spans="1:12" x14ac:dyDescent="0.2">
      <c r="A210">
        <v>2023</v>
      </c>
      <c r="B210">
        <v>4</v>
      </c>
      <c r="C210" t="s">
        <v>2</v>
      </c>
      <c r="D210" t="s">
        <v>9</v>
      </c>
      <c r="E210">
        <v>2</v>
      </c>
      <c r="F210" s="8">
        <v>45155</v>
      </c>
      <c r="G210">
        <v>10</v>
      </c>
      <c r="H210">
        <f t="shared" si="12"/>
        <v>400</v>
      </c>
      <c r="I210">
        <f t="shared" si="11"/>
        <v>371.62534435261705</v>
      </c>
      <c r="J210">
        <v>10</v>
      </c>
      <c r="K210">
        <f t="shared" si="13"/>
        <v>25.4</v>
      </c>
      <c r="L210" t="s">
        <v>15</v>
      </c>
    </row>
    <row r="211" spans="1:12" x14ac:dyDescent="0.2">
      <c r="A211">
        <v>2023</v>
      </c>
      <c r="B211">
        <v>1</v>
      </c>
      <c r="C211" t="s">
        <v>4</v>
      </c>
      <c r="D211" t="s">
        <v>9</v>
      </c>
      <c r="E211">
        <v>2</v>
      </c>
      <c r="F211" s="8">
        <v>45155</v>
      </c>
      <c r="G211">
        <v>7.1</v>
      </c>
      <c r="H211">
        <f t="shared" si="12"/>
        <v>284</v>
      </c>
      <c r="I211">
        <f t="shared" si="11"/>
        <v>263.8539944903581</v>
      </c>
      <c r="J211">
        <v>12</v>
      </c>
      <c r="K211">
        <f t="shared" si="13"/>
        <v>30.48</v>
      </c>
      <c r="L211" t="s">
        <v>15</v>
      </c>
    </row>
    <row r="212" spans="1:12" x14ac:dyDescent="0.2">
      <c r="A212">
        <v>2023</v>
      </c>
      <c r="B212">
        <v>2</v>
      </c>
      <c r="C212" t="s">
        <v>4</v>
      </c>
      <c r="D212" t="s">
        <v>9</v>
      </c>
      <c r="E212">
        <v>2</v>
      </c>
      <c r="F212" s="8">
        <v>45155</v>
      </c>
      <c r="G212">
        <v>13</v>
      </c>
      <c r="H212">
        <f t="shared" si="12"/>
        <v>520</v>
      </c>
      <c r="I212">
        <f t="shared" si="11"/>
        <v>483.11294765840216</v>
      </c>
      <c r="J212">
        <v>13</v>
      </c>
      <c r="K212">
        <f t="shared" si="13"/>
        <v>33.020000000000003</v>
      </c>
      <c r="L212" t="s">
        <v>15</v>
      </c>
    </row>
    <row r="213" spans="1:12" x14ac:dyDescent="0.2">
      <c r="A213">
        <v>2023</v>
      </c>
      <c r="B213">
        <v>3</v>
      </c>
      <c r="C213" t="s">
        <v>4</v>
      </c>
      <c r="D213" t="s">
        <v>9</v>
      </c>
      <c r="E213">
        <v>2</v>
      </c>
      <c r="F213" s="8">
        <v>45155</v>
      </c>
      <c r="G213">
        <v>8.9</v>
      </c>
      <c r="H213">
        <f t="shared" si="12"/>
        <v>356</v>
      </c>
      <c r="I213">
        <f t="shared" si="11"/>
        <v>330.74655647382917</v>
      </c>
      <c r="J213">
        <v>11</v>
      </c>
      <c r="K213">
        <f t="shared" si="13"/>
        <v>27.94</v>
      </c>
      <c r="L213" t="s">
        <v>15</v>
      </c>
    </row>
    <row r="214" spans="1:12" x14ac:dyDescent="0.2">
      <c r="A214">
        <v>2023</v>
      </c>
      <c r="B214">
        <v>4</v>
      </c>
      <c r="C214" t="s">
        <v>4</v>
      </c>
      <c r="D214" t="s">
        <v>9</v>
      </c>
      <c r="E214">
        <v>2</v>
      </c>
      <c r="F214" s="8">
        <v>45155</v>
      </c>
      <c r="G214">
        <v>18.3</v>
      </c>
      <c r="H214">
        <f t="shared" si="12"/>
        <v>732</v>
      </c>
      <c r="I214">
        <f t="shared" si="11"/>
        <v>680.07438016528931</v>
      </c>
      <c r="J214">
        <v>14</v>
      </c>
      <c r="K214">
        <f t="shared" si="13"/>
        <v>35.56</v>
      </c>
      <c r="L214" t="s">
        <v>15</v>
      </c>
    </row>
    <row r="215" spans="1:12" x14ac:dyDescent="0.2">
      <c r="A215">
        <v>2023</v>
      </c>
      <c r="B215">
        <v>1</v>
      </c>
      <c r="C215" t="s">
        <v>5</v>
      </c>
      <c r="D215" t="s">
        <v>11</v>
      </c>
      <c r="E215">
        <v>2</v>
      </c>
      <c r="F215" s="8">
        <v>45161</v>
      </c>
      <c r="G215">
        <v>38.200000000000003</v>
      </c>
      <c r="H215">
        <f t="shared" si="12"/>
        <v>1528</v>
      </c>
      <c r="I215">
        <f t="shared" si="11"/>
        <v>1419.6088154269974</v>
      </c>
      <c r="J215">
        <v>14</v>
      </c>
      <c r="K215">
        <f t="shared" si="13"/>
        <v>35.56</v>
      </c>
      <c r="L215" t="s">
        <v>15</v>
      </c>
    </row>
    <row r="216" spans="1:12" x14ac:dyDescent="0.2">
      <c r="A216">
        <v>2023</v>
      </c>
      <c r="B216">
        <v>2</v>
      </c>
      <c r="C216" t="s">
        <v>5</v>
      </c>
      <c r="D216" t="s">
        <v>11</v>
      </c>
      <c r="E216">
        <v>2</v>
      </c>
      <c r="F216" s="8">
        <v>45161</v>
      </c>
      <c r="G216">
        <v>21.9</v>
      </c>
      <c r="H216">
        <f t="shared" si="12"/>
        <v>876</v>
      </c>
      <c r="I216">
        <f t="shared" si="11"/>
        <v>813.85950413223134</v>
      </c>
      <c r="J216">
        <v>10</v>
      </c>
      <c r="K216">
        <f t="shared" si="13"/>
        <v>25.4</v>
      </c>
      <c r="L216" t="s">
        <v>15</v>
      </c>
    </row>
    <row r="217" spans="1:12" x14ac:dyDescent="0.2">
      <c r="A217">
        <v>2023</v>
      </c>
      <c r="B217">
        <v>3</v>
      </c>
      <c r="C217" t="s">
        <v>5</v>
      </c>
      <c r="D217" t="s">
        <v>11</v>
      </c>
      <c r="E217">
        <v>2</v>
      </c>
      <c r="F217" s="8">
        <v>45161</v>
      </c>
      <c r="G217">
        <v>29</v>
      </c>
      <c r="H217">
        <f t="shared" si="12"/>
        <v>1160</v>
      </c>
      <c r="I217">
        <f t="shared" si="11"/>
        <v>1077.7134986225894</v>
      </c>
      <c r="J217">
        <v>12</v>
      </c>
      <c r="K217">
        <f t="shared" si="13"/>
        <v>30.48</v>
      </c>
      <c r="L217" t="s">
        <v>15</v>
      </c>
    </row>
    <row r="218" spans="1:12" x14ac:dyDescent="0.2">
      <c r="A218">
        <v>2023</v>
      </c>
      <c r="B218">
        <v>4</v>
      </c>
      <c r="C218" t="s">
        <v>5</v>
      </c>
      <c r="D218" t="s">
        <v>11</v>
      </c>
      <c r="E218">
        <v>2</v>
      </c>
      <c r="F218" s="8">
        <v>45161</v>
      </c>
      <c r="G218">
        <v>23.1</v>
      </c>
      <c r="H218">
        <f t="shared" si="12"/>
        <v>924</v>
      </c>
      <c r="I218">
        <f t="shared" si="11"/>
        <v>858.4545454545455</v>
      </c>
      <c r="J218">
        <v>12</v>
      </c>
      <c r="K218">
        <f t="shared" si="13"/>
        <v>30.48</v>
      </c>
      <c r="L218" t="s">
        <v>15</v>
      </c>
    </row>
    <row r="219" spans="1:12" x14ac:dyDescent="0.2">
      <c r="A219">
        <v>2023</v>
      </c>
      <c r="B219">
        <v>1</v>
      </c>
      <c r="C219" t="s">
        <v>6</v>
      </c>
      <c r="D219" t="s">
        <v>11</v>
      </c>
      <c r="E219">
        <v>2</v>
      </c>
      <c r="F219" s="8">
        <v>45161</v>
      </c>
      <c r="G219">
        <v>3.8</v>
      </c>
      <c r="H219">
        <f t="shared" si="12"/>
        <v>152</v>
      </c>
      <c r="I219">
        <f t="shared" si="11"/>
        <v>141.21763085399448</v>
      </c>
      <c r="J219">
        <v>12</v>
      </c>
      <c r="K219">
        <f t="shared" si="13"/>
        <v>30.48</v>
      </c>
      <c r="L219" t="s">
        <v>15</v>
      </c>
    </row>
    <row r="220" spans="1:12" x14ac:dyDescent="0.2">
      <c r="A220">
        <v>2023</v>
      </c>
      <c r="B220">
        <v>2</v>
      </c>
      <c r="C220" t="s">
        <v>6</v>
      </c>
      <c r="D220" t="s">
        <v>11</v>
      </c>
      <c r="E220">
        <v>2</v>
      </c>
      <c r="F220" s="8">
        <v>45161</v>
      </c>
      <c r="G220">
        <v>22.1</v>
      </c>
      <c r="H220">
        <f t="shared" si="12"/>
        <v>884</v>
      </c>
      <c r="I220">
        <f t="shared" si="11"/>
        <v>821.29201101928379</v>
      </c>
      <c r="J220">
        <v>11</v>
      </c>
      <c r="K220">
        <f t="shared" si="13"/>
        <v>27.94</v>
      </c>
      <c r="L220" t="s">
        <v>15</v>
      </c>
    </row>
    <row r="221" spans="1:12" x14ac:dyDescent="0.2">
      <c r="A221">
        <v>2023</v>
      </c>
      <c r="B221">
        <v>3</v>
      </c>
      <c r="C221" t="s">
        <v>6</v>
      </c>
      <c r="D221" t="s">
        <v>11</v>
      </c>
      <c r="E221">
        <v>2</v>
      </c>
      <c r="F221" s="8">
        <v>45161</v>
      </c>
      <c r="G221">
        <v>28.9</v>
      </c>
      <c r="H221">
        <f t="shared" si="12"/>
        <v>1156</v>
      </c>
      <c r="I221">
        <f t="shared" si="11"/>
        <v>1073.9972451790634</v>
      </c>
      <c r="J221">
        <v>12</v>
      </c>
      <c r="K221">
        <f t="shared" si="13"/>
        <v>30.48</v>
      </c>
      <c r="L221" t="s">
        <v>15</v>
      </c>
    </row>
    <row r="222" spans="1:12" x14ac:dyDescent="0.2">
      <c r="A222">
        <v>2023</v>
      </c>
      <c r="B222">
        <v>4</v>
      </c>
      <c r="C222" t="s">
        <v>6</v>
      </c>
      <c r="D222" t="s">
        <v>11</v>
      </c>
      <c r="E222">
        <v>2</v>
      </c>
      <c r="F222" s="8">
        <v>45161</v>
      </c>
      <c r="G222">
        <v>43.9</v>
      </c>
      <c r="H222">
        <f t="shared" si="12"/>
        <v>1756</v>
      </c>
      <c r="I222">
        <f t="shared" si="11"/>
        <v>1631.4352617079887</v>
      </c>
      <c r="J222">
        <v>13</v>
      </c>
      <c r="K222">
        <f t="shared" si="13"/>
        <v>33.020000000000003</v>
      </c>
      <c r="L222" t="s">
        <v>15</v>
      </c>
    </row>
    <row r="223" spans="1:12" x14ac:dyDescent="0.2">
      <c r="A223">
        <v>2023</v>
      </c>
      <c r="B223">
        <v>1</v>
      </c>
      <c r="C223" t="s">
        <v>2</v>
      </c>
      <c r="D223" t="s">
        <v>11</v>
      </c>
      <c r="E223">
        <v>2</v>
      </c>
      <c r="F223" s="8">
        <v>45155</v>
      </c>
      <c r="G223">
        <v>8.5</v>
      </c>
      <c r="H223">
        <f t="shared" si="12"/>
        <v>340</v>
      </c>
      <c r="I223">
        <f t="shared" si="11"/>
        <v>315.88154269972449</v>
      </c>
      <c r="J223">
        <v>12</v>
      </c>
      <c r="K223">
        <f t="shared" si="13"/>
        <v>30.48</v>
      </c>
      <c r="L223" t="s">
        <v>15</v>
      </c>
    </row>
    <row r="224" spans="1:12" x14ac:dyDescent="0.2">
      <c r="A224">
        <v>2023</v>
      </c>
      <c r="B224">
        <v>2</v>
      </c>
      <c r="C224" t="s">
        <v>2</v>
      </c>
      <c r="D224" t="s">
        <v>11</v>
      </c>
      <c r="E224">
        <v>2</v>
      </c>
      <c r="F224" s="8">
        <v>45155</v>
      </c>
      <c r="G224">
        <v>5.9</v>
      </c>
      <c r="H224">
        <f t="shared" si="12"/>
        <v>236</v>
      </c>
      <c r="I224">
        <f t="shared" si="11"/>
        <v>219.25895316804409</v>
      </c>
      <c r="J224">
        <v>11</v>
      </c>
      <c r="K224">
        <f t="shared" si="13"/>
        <v>27.94</v>
      </c>
      <c r="L224" t="s">
        <v>15</v>
      </c>
    </row>
    <row r="225" spans="1:12" x14ac:dyDescent="0.2">
      <c r="A225">
        <v>2023</v>
      </c>
      <c r="B225">
        <v>3</v>
      </c>
      <c r="C225" t="s">
        <v>2</v>
      </c>
      <c r="D225" t="s">
        <v>11</v>
      </c>
      <c r="E225">
        <v>2</v>
      </c>
      <c r="F225" s="8">
        <v>45155</v>
      </c>
      <c r="G225">
        <v>7.7</v>
      </c>
      <c r="H225">
        <f t="shared" si="12"/>
        <v>308</v>
      </c>
      <c r="I225">
        <f t="shared" si="11"/>
        <v>286.15151515151513</v>
      </c>
      <c r="J225">
        <v>11</v>
      </c>
      <c r="K225">
        <f t="shared" si="13"/>
        <v>27.94</v>
      </c>
      <c r="L225" t="s">
        <v>15</v>
      </c>
    </row>
    <row r="226" spans="1:12" x14ac:dyDescent="0.2">
      <c r="A226">
        <v>2023</v>
      </c>
      <c r="B226">
        <v>4</v>
      </c>
      <c r="C226" t="s">
        <v>2</v>
      </c>
      <c r="D226" t="s">
        <v>11</v>
      </c>
      <c r="E226">
        <v>2</v>
      </c>
      <c r="F226" s="8">
        <v>45155</v>
      </c>
      <c r="G226">
        <v>29</v>
      </c>
      <c r="H226">
        <f t="shared" si="12"/>
        <v>1160</v>
      </c>
      <c r="I226">
        <f t="shared" si="11"/>
        <v>1077.7134986225894</v>
      </c>
      <c r="J226">
        <v>12</v>
      </c>
      <c r="K226">
        <f t="shared" si="13"/>
        <v>30.48</v>
      </c>
      <c r="L226" t="s">
        <v>15</v>
      </c>
    </row>
    <row r="227" spans="1:12" x14ac:dyDescent="0.2">
      <c r="A227">
        <v>2023</v>
      </c>
      <c r="B227">
        <v>1</v>
      </c>
      <c r="C227" t="s">
        <v>4</v>
      </c>
      <c r="D227" t="s">
        <v>11</v>
      </c>
      <c r="E227">
        <v>2</v>
      </c>
      <c r="F227" s="8">
        <v>45155</v>
      </c>
      <c r="G227">
        <v>5.3</v>
      </c>
      <c r="H227">
        <f t="shared" si="12"/>
        <v>212</v>
      </c>
      <c r="I227">
        <f t="shared" si="11"/>
        <v>196.96143250688704</v>
      </c>
      <c r="J227">
        <v>13</v>
      </c>
      <c r="K227">
        <f t="shared" si="13"/>
        <v>33.020000000000003</v>
      </c>
      <c r="L227" t="s">
        <v>15</v>
      </c>
    </row>
    <row r="228" spans="1:12" x14ac:dyDescent="0.2">
      <c r="A228">
        <v>2023</v>
      </c>
      <c r="B228">
        <v>2</v>
      </c>
      <c r="C228" t="s">
        <v>4</v>
      </c>
      <c r="D228" t="s">
        <v>11</v>
      </c>
      <c r="E228">
        <v>2</v>
      </c>
      <c r="F228" s="8">
        <v>45155</v>
      </c>
      <c r="G228">
        <v>9.6999999999999993</v>
      </c>
      <c r="H228">
        <f t="shared" si="12"/>
        <v>388</v>
      </c>
      <c r="I228">
        <f t="shared" si="11"/>
        <v>360.47658402203854</v>
      </c>
      <c r="J228">
        <v>13</v>
      </c>
      <c r="K228">
        <f t="shared" si="13"/>
        <v>33.020000000000003</v>
      </c>
      <c r="L228" t="s">
        <v>15</v>
      </c>
    </row>
    <row r="229" spans="1:12" x14ac:dyDescent="0.2">
      <c r="A229">
        <v>2023</v>
      </c>
      <c r="B229">
        <v>3</v>
      </c>
      <c r="C229" t="s">
        <v>4</v>
      </c>
      <c r="D229" t="s">
        <v>11</v>
      </c>
      <c r="E229">
        <v>2</v>
      </c>
      <c r="F229" s="8">
        <v>45155</v>
      </c>
      <c r="G229">
        <v>17.399999999999999</v>
      </c>
      <c r="H229">
        <f t="shared" si="12"/>
        <v>696</v>
      </c>
      <c r="I229">
        <f t="shared" si="11"/>
        <v>646.62809917355366</v>
      </c>
      <c r="J229">
        <v>15</v>
      </c>
      <c r="K229">
        <f t="shared" si="13"/>
        <v>38.1</v>
      </c>
      <c r="L229" t="s">
        <v>15</v>
      </c>
    </row>
    <row r="230" spans="1:12" x14ac:dyDescent="0.2">
      <c r="A230">
        <v>2023</v>
      </c>
      <c r="B230">
        <v>4</v>
      </c>
      <c r="C230" t="s">
        <v>4</v>
      </c>
      <c r="D230" t="s">
        <v>11</v>
      </c>
      <c r="E230">
        <v>2</v>
      </c>
      <c r="F230" s="8">
        <v>45155</v>
      </c>
      <c r="G230">
        <v>24.9</v>
      </c>
      <c r="H230">
        <f t="shared" si="12"/>
        <v>996</v>
      </c>
      <c r="I230">
        <f t="shared" si="11"/>
        <v>925.34710743801645</v>
      </c>
      <c r="J230">
        <v>11</v>
      </c>
      <c r="K230">
        <f t="shared" si="13"/>
        <v>27.94</v>
      </c>
      <c r="L230" t="s">
        <v>15</v>
      </c>
    </row>
  </sheetData>
  <sortState xmlns:xlrd2="http://schemas.microsoft.com/office/spreadsheetml/2017/richdata2" ref="B7:Q54">
    <sortCondition ref="D7:D54"/>
    <sortCondition ref="C7:C5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FAD72-FBDD-E643-8070-CC394D1D7B8C}">
  <dimension ref="A1:V229"/>
  <sheetViews>
    <sheetView topLeftCell="K1" workbookViewId="0">
      <selection activeCell="C214" sqref="C214:C229"/>
    </sheetView>
  </sheetViews>
  <sheetFormatPr baseColWidth="10" defaultRowHeight="16" x14ac:dyDescent="0.2"/>
  <sheetData>
    <row r="1" spans="1:22" x14ac:dyDescent="0.2">
      <c r="A1" t="s">
        <v>155</v>
      </c>
      <c r="B1" t="s">
        <v>3</v>
      </c>
      <c r="C1" t="s">
        <v>166</v>
      </c>
      <c r="D1" t="s">
        <v>0</v>
      </c>
      <c r="E1" t="s">
        <v>1</v>
      </c>
      <c r="F1" t="s">
        <v>20</v>
      </c>
      <c r="G1" t="s">
        <v>165</v>
      </c>
      <c r="H1" t="s">
        <v>153</v>
      </c>
      <c r="I1" t="s">
        <v>12</v>
      </c>
      <c r="J1" t="s">
        <v>164</v>
      </c>
      <c r="K1" t="s">
        <v>21</v>
      </c>
      <c r="L1" t="s">
        <v>22</v>
      </c>
      <c r="M1" t="s">
        <v>23</v>
      </c>
      <c r="N1" t="s">
        <v>24</v>
      </c>
      <c r="O1" t="s">
        <v>30</v>
      </c>
      <c r="P1" t="s">
        <v>31</v>
      </c>
      <c r="Q1" t="s">
        <v>158</v>
      </c>
      <c r="R1" t="s">
        <v>159</v>
      </c>
      <c r="S1" t="s">
        <v>160</v>
      </c>
      <c r="T1" t="s">
        <v>161</v>
      </c>
      <c r="U1" t="s">
        <v>162</v>
      </c>
      <c r="V1" t="s">
        <v>163</v>
      </c>
    </row>
    <row r="2" spans="1:22" x14ac:dyDescent="0.2">
      <c r="A2">
        <v>2022</v>
      </c>
      <c r="D2" t="s">
        <v>2</v>
      </c>
      <c r="E2" t="s">
        <v>11</v>
      </c>
      <c r="F2">
        <v>1</v>
      </c>
      <c r="G2" s="1">
        <v>44763</v>
      </c>
      <c r="H2">
        <v>1064</v>
      </c>
      <c r="I2">
        <v>48.26</v>
      </c>
      <c r="J2" t="s">
        <v>18</v>
      </c>
      <c r="K2">
        <v>12.575098404806297</v>
      </c>
      <c r="L2">
        <v>36.824114356743316</v>
      </c>
      <c r="M2">
        <v>55.365651543401697</v>
      </c>
      <c r="N2">
        <v>42.117257095504442</v>
      </c>
      <c r="O2">
        <v>5.1584835301429459</v>
      </c>
      <c r="P2">
        <v>-0.82867205303501135</v>
      </c>
      <c r="Q2">
        <v>60.214014916096957</v>
      </c>
      <c r="R2">
        <v>2.1674087932647335</v>
      </c>
      <c r="S2">
        <v>36.763517712865145</v>
      </c>
      <c r="T2">
        <v>59.065385205680244</v>
      </c>
      <c r="U2">
        <v>104.08035387996753</v>
      </c>
      <c r="V2">
        <v>101.16929101311811</v>
      </c>
    </row>
    <row r="3" spans="1:22" x14ac:dyDescent="0.2">
      <c r="A3">
        <v>2022</v>
      </c>
      <c r="D3" t="s">
        <v>2</v>
      </c>
      <c r="E3" t="s">
        <v>11</v>
      </c>
      <c r="F3">
        <v>1</v>
      </c>
      <c r="G3" s="1">
        <v>44763</v>
      </c>
      <c r="H3">
        <v>1332</v>
      </c>
      <c r="I3">
        <v>53.34</v>
      </c>
      <c r="J3" t="s">
        <v>18</v>
      </c>
      <c r="K3">
        <v>11.972562876740803</v>
      </c>
      <c r="L3">
        <v>36.250259821242985</v>
      </c>
      <c r="M3">
        <v>53.1490334649761</v>
      </c>
      <c r="N3">
        <v>38.57825815838703</v>
      </c>
      <c r="O3">
        <v>4.9262107669923099</v>
      </c>
      <c r="P3">
        <v>-0.70671378091872794</v>
      </c>
      <c r="Q3">
        <v>60.661047599251717</v>
      </c>
      <c r="R3">
        <v>2.2578021118498239</v>
      </c>
      <c r="S3">
        <v>39.305549781750145</v>
      </c>
      <c r="T3">
        <v>59.092570497955109</v>
      </c>
      <c r="U3">
        <v>108.47100037798182</v>
      </c>
      <c r="V3">
        <v>106.17103982683194</v>
      </c>
    </row>
    <row r="4" spans="1:22" x14ac:dyDescent="0.2">
      <c r="A4">
        <v>2022</v>
      </c>
      <c r="D4" t="s">
        <v>2</v>
      </c>
      <c r="E4" t="s">
        <v>11</v>
      </c>
      <c r="F4">
        <v>1</v>
      </c>
      <c r="G4" s="1">
        <v>44763</v>
      </c>
      <c r="H4">
        <v>1188</v>
      </c>
      <c r="I4">
        <v>40.64</v>
      </c>
      <c r="J4" t="s">
        <v>18</v>
      </c>
      <c r="K4">
        <v>11.650987284193114</v>
      </c>
      <c r="L4">
        <v>35.655949550294636</v>
      </c>
      <c r="M4">
        <v>54.460870464178633</v>
      </c>
      <c r="N4">
        <v>39.119197766980257</v>
      </c>
      <c r="O4">
        <v>5.4895068748061613</v>
      </c>
      <c r="P4">
        <v>-0.83738240463144842</v>
      </c>
      <c r="Q4">
        <v>61.12401530032048</v>
      </c>
      <c r="R4">
        <v>2.2034168564920278</v>
      </c>
      <c r="S4">
        <v>38.5377855887522</v>
      </c>
      <c r="T4">
        <v>58.546587019816585</v>
      </c>
      <c r="U4">
        <v>104.88011116222863</v>
      </c>
      <c r="V4">
        <v>104.40440748000213</v>
      </c>
    </row>
    <row r="5" spans="1:22" x14ac:dyDescent="0.2">
      <c r="A5">
        <v>2022</v>
      </c>
      <c r="D5" t="s">
        <v>2</v>
      </c>
      <c r="E5" t="s">
        <v>11</v>
      </c>
      <c r="F5">
        <v>1</v>
      </c>
      <c r="G5" s="1">
        <v>44763</v>
      </c>
      <c r="H5">
        <v>1612</v>
      </c>
      <c r="I5">
        <v>55.88</v>
      </c>
      <c r="J5" t="s">
        <v>18</v>
      </c>
      <c r="K5">
        <v>10.434782608695652</v>
      </c>
      <c r="L5">
        <v>35.54865424430642</v>
      </c>
      <c r="M5">
        <v>54.741200828157353</v>
      </c>
      <c r="N5">
        <v>41.501035196687376</v>
      </c>
      <c r="O5">
        <v>4.0476190476190474</v>
      </c>
      <c r="P5">
        <v>-0.78674948240165643</v>
      </c>
      <c r="Q5">
        <v>61.207598343685305</v>
      </c>
      <c r="R5">
        <v>2.1921331316187591</v>
      </c>
      <c r="S5">
        <v>39.442650103519661</v>
      </c>
      <c r="T5">
        <v>59.417813397374061</v>
      </c>
      <c r="U5">
        <v>105.89573768839402</v>
      </c>
      <c r="V5">
        <v>104.01178622946205</v>
      </c>
    </row>
    <row r="6" spans="1:22" x14ac:dyDescent="0.2">
      <c r="A6">
        <v>2022</v>
      </c>
      <c r="B6">
        <v>1</v>
      </c>
      <c r="C6">
        <v>1</v>
      </c>
      <c r="D6" t="s">
        <v>5</v>
      </c>
      <c r="E6" t="s">
        <v>8</v>
      </c>
      <c r="F6">
        <v>1</v>
      </c>
      <c r="G6" s="1">
        <v>44772</v>
      </c>
      <c r="H6">
        <v>3600</v>
      </c>
      <c r="I6">
        <v>60.96</v>
      </c>
      <c r="J6" t="s">
        <v>15</v>
      </c>
      <c r="K6">
        <v>15.934351303625222</v>
      </c>
      <c r="L6">
        <v>37.727225511582013</v>
      </c>
      <c r="M6">
        <v>57.182923028980994</v>
      </c>
      <c r="N6">
        <v>43.907759426612657</v>
      </c>
      <c r="O6">
        <v>4.9652020359405844</v>
      </c>
      <c r="P6">
        <v>-0.92448322426508778</v>
      </c>
      <c r="Q6">
        <v>59.51049132647762</v>
      </c>
      <c r="R6">
        <v>2.0985286103542231</v>
      </c>
      <c r="S6">
        <v>31.810013503687543</v>
      </c>
      <c r="T6">
        <v>58.412932887106663</v>
      </c>
      <c r="U6">
        <v>99.65952103926378</v>
      </c>
      <c r="V6">
        <v>96.809665631666761</v>
      </c>
    </row>
    <row r="7" spans="1:22" x14ac:dyDescent="0.2">
      <c r="A7">
        <v>2022</v>
      </c>
      <c r="B7">
        <v>2</v>
      </c>
      <c r="C7">
        <v>2</v>
      </c>
      <c r="D7" t="s">
        <v>5</v>
      </c>
      <c r="E7" t="s">
        <v>8</v>
      </c>
      <c r="F7">
        <v>1</v>
      </c>
      <c r="G7" s="1">
        <v>44772</v>
      </c>
      <c r="H7">
        <v>1996</v>
      </c>
      <c r="I7">
        <v>71.12</v>
      </c>
      <c r="J7" t="s">
        <v>15</v>
      </c>
      <c r="K7">
        <v>14.639408259708238</v>
      </c>
      <c r="L7">
        <v>38.822683377850829</v>
      </c>
      <c r="M7">
        <v>58.711732073145676</v>
      </c>
      <c r="N7">
        <v>47.226217382371068</v>
      </c>
      <c r="O7">
        <v>4.2942264228477498</v>
      </c>
      <c r="P7">
        <v>-0.84240805424286003</v>
      </c>
      <c r="Q7">
        <v>58.657129648654205</v>
      </c>
      <c r="R7">
        <v>2.0438845144356956</v>
      </c>
      <c r="S7">
        <v>31.601088966509153</v>
      </c>
      <c r="T7">
        <v>59.201111508809504</v>
      </c>
      <c r="U7">
        <v>98.374174837590715</v>
      </c>
      <c r="V7">
        <v>92.936743372194769</v>
      </c>
    </row>
    <row r="8" spans="1:22" x14ac:dyDescent="0.2">
      <c r="A8">
        <v>2022</v>
      </c>
      <c r="B8">
        <v>3</v>
      </c>
      <c r="C8">
        <v>3</v>
      </c>
      <c r="D8" t="s">
        <v>5</v>
      </c>
      <c r="E8" t="s">
        <v>8</v>
      </c>
      <c r="F8">
        <v>1</v>
      </c>
      <c r="G8" s="1">
        <v>44772</v>
      </c>
      <c r="H8">
        <v>3492</v>
      </c>
      <c r="I8">
        <v>76.2</v>
      </c>
      <c r="J8" t="s">
        <v>16</v>
      </c>
      <c r="K8">
        <v>15.707941753588765</v>
      </c>
      <c r="L8">
        <v>32.985644944748529</v>
      </c>
      <c r="M8">
        <v>53.227305587111431</v>
      </c>
      <c r="N8">
        <v>54.797067024682434</v>
      </c>
      <c r="O8">
        <v>5.0810699163482393</v>
      </c>
      <c r="P8">
        <v>-1.3219043684808429</v>
      </c>
      <c r="Q8">
        <v>63.204182588040901</v>
      </c>
      <c r="R8">
        <v>2.2544819557625146</v>
      </c>
      <c r="S8">
        <v>36.112568418878439</v>
      </c>
      <c r="T8">
        <v>63.236693845821335</v>
      </c>
      <c r="U8">
        <v>115.90730505486394</v>
      </c>
      <c r="V8">
        <v>110.4594489716725</v>
      </c>
    </row>
    <row r="9" spans="1:22" x14ac:dyDescent="0.2">
      <c r="A9">
        <v>2022</v>
      </c>
      <c r="B9">
        <v>4</v>
      </c>
      <c r="C9">
        <v>4</v>
      </c>
      <c r="D9" t="s">
        <v>5</v>
      </c>
      <c r="E9" t="s">
        <v>8</v>
      </c>
      <c r="F9">
        <v>1</v>
      </c>
      <c r="G9" s="1">
        <v>44772</v>
      </c>
      <c r="H9">
        <v>3768</v>
      </c>
      <c r="I9">
        <v>76.2</v>
      </c>
      <c r="J9" t="s">
        <v>15</v>
      </c>
      <c r="K9">
        <v>17.872165794603472</v>
      </c>
      <c r="L9">
        <v>34.22591566635888</v>
      </c>
      <c r="M9">
        <v>53.360008207653628</v>
      </c>
      <c r="N9">
        <v>45.37806504565507</v>
      </c>
      <c r="O9">
        <v>4.7091412742382275</v>
      </c>
      <c r="P9">
        <v>-0.71816969323894531</v>
      </c>
      <c r="Q9">
        <v>62.238011695906437</v>
      </c>
      <c r="R9">
        <v>2.2488752163045573</v>
      </c>
      <c r="S9">
        <v>33.221196265517605</v>
      </c>
      <c r="T9">
        <v>60.572950809796879</v>
      </c>
      <c r="U9">
        <v>110.74878687364819</v>
      </c>
      <c r="V9">
        <v>108.5004046627885</v>
      </c>
    </row>
    <row r="10" spans="1:22" x14ac:dyDescent="0.2">
      <c r="A10">
        <v>2022</v>
      </c>
      <c r="B10">
        <v>1</v>
      </c>
      <c r="C10">
        <v>1</v>
      </c>
      <c r="D10" t="s">
        <v>6</v>
      </c>
      <c r="E10" t="s">
        <v>8</v>
      </c>
      <c r="F10">
        <v>1</v>
      </c>
      <c r="G10" s="1">
        <v>44772</v>
      </c>
      <c r="H10">
        <v>2516</v>
      </c>
      <c r="I10">
        <v>66.040000000000006</v>
      </c>
      <c r="J10" t="s">
        <v>16</v>
      </c>
      <c r="K10">
        <v>18.388195232690126</v>
      </c>
      <c r="L10">
        <v>34.434010937983693</v>
      </c>
      <c r="M10">
        <v>52.275306985863168</v>
      </c>
      <c r="N10">
        <v>46.785677432669495</v>
      </c>
      <c r="O10">
        <v>3.8489319987617376</v>
      </c>
      <c r="P10">
        <v>-0.62945000515942628</v>
      </c>
      <c r="Q10">
        <v>62.075905479310705</v>
      </c>
      <c r="R10">
        <v>2.2955388866956179</v>
      </c>
      <c r="S10">
        <v>33.625219275616558</v>
      </c>
      <c r="T10">
        <v>61.532916952014546</v>
      </c>
      <c r="U10">
        <v>114.83837697167591</v>
      </c>
      <c r="V10">
        <v>110.46329841441806</v>
      </c>
    </row>
    <row r="11" spans="1:22" x14ac:dyDescent="0.2">
      <c r="A11">
        <v>2022</v>
      </c>
      <c r="B11">
        <v>2</v>
      </c>
      <c r="C11">
        <v>2</v>
      </c>
      <c r="D11" t="s">
        <v>6</v>
      </c>
      <c r="E11" t="s">
        <v>8</v>
      </c>
      <c r="F11">
        <v>1</v>
      </c>
      <c r="G11" s="1">
        <v>44772</v>
      </c>
      <c r="H11">
        <v>2644</v>
      </c>
      <c r="I11">
        <v>66.040000000000006</v>
      </c>
      <c r="J11" t="s">
        <v>16</v>
      </c>
      <c r="K11">
        <v>14.158189744654347</v>
      </c>
      <c r="L11">
        <v>40.471247664521485</v>
      </c>
      <c r="M11">
        <v>62.341706456300606</v>
      </c>
      <c r="N11">
        <v>45.474361635872953</v>
      </c>
      <c r="O11">
        <v>5.4494498650612417</v>
      </c>
      <c r="P11">
        <v>-0.8719119784097985</v>
      </c>
      <c r="Q11">
        <v>57.372898069337765</v>
      </c>
      <c r="R11">
        <v>1.9248751248751248</v>
      </c>
      <c r="S11">
        <v>28.735935229395878</v>
      </c>
      <c r="T11">
        <v>57.060730304244331</v>
      </c>
      <c r="U11">
        <v>89.296569406380584</v>
      </c>
      <c r="V11">
        <v>85.609042120670026</v>
      </c>
    </row>
    <row r="12" spans="1:22" x14ac:dyDescent="0.2">
      <c r="A12">
        <v>2022</v>
      </c>
      <c r="B12">
        <v>3</v>
      </c>
      <c r="C12">
        <v>3</v>
      </c>
      <c r="D12" t="s">
        <v>6</v>
      </c>
      <c r="E12" t="s">
        <v>8</v>
      </c>
      <c r="F12">
        <v>1</v>
      </c>
      <c r="G12" s="1">
        <v>44772</v>
      </c>
      <c r="H12">
        <v>3964</v>
      </c>
      <c r="I12">
        <v>71.12</v>
      </c>
      <c r="J12" t="s">
        <v>16</v>
      </c>
      <c r="K12">
        <v>15.693355344614115</v>
      </c>
      <c r="L12">
        <v>37.474205530334295</v>
      </c>
      <c r="M12">
        <v>57.996285596368139</v>
      </c>
      <c r="N12">
        <v>45.645893520429219</v>
      </c>
      <c r="O12">
        <v>5.489063144861742</v>
      </c>
      <c r="P12">
        <v>-0.91828312009905078</v>
      </c>
      <c r="Q12">
        <v>59.707593891869593</v>
      </c>
      <c r="R12">
        <v>2.0690980252624089</v>
      </c>
      <c r="S12">
        <v>31.288382170862562</v>
      </c>
      <c r="T12">
        <v>58.720335888281056</v>
      </c>
      <c r="U12">
        <v>98.778968316412758</v>
      </c>
      <c r="V12">
        <v>95.768112104524988</v>
      </c>
    </row>
    <row r="13" spans="1:22" x14ac:dyDescent="0.2">
      <c r="A13">
        <v>2022</v>
      </c>
      <c r="B13">
        <v>4</v>
      </c>
      <c r="C13">
        <v>4</v>
      </c>
      <c r="D13" t="s">
        <v>6</v>
      </c>
      <c r="E13" t="s">
        <v>8</v>
      </c>
      <c r="F13">
        <v>1</v>
      </c>
      <c r="G13" s="1">
        <v>44772</v>
      </c>
      <c r="H13">
        <v>2492</v>
      </c>
      <c r="I13">
        <v>78.739999999999995</v>
      </c>
      <c r="J13" t="s">
        <v>15</v>
      </c>
      <c r="K13">
        <v>15.817861217716006</v>
      </c>
      <c r="L13">
        <v>39.82989316460948</v>
      </c>
      <c r="M13">
        <v>57.338450368219064</v>
      </c>
      <c r="N13">
        <v>47.98257442174048</v>
      </c>
      <c r="O13">
        <v>4.39788403692563</v>
      </c>
      <c r="P13">
        <v>-0.91276838502230062</v>
      </c>
      <c r="Q13">
        <v>57.872513224769222</v>
      </c>
      <c r="R13">
        <v>2.0928364688856731</v>
      </c>
      <c r="S13">
        <v>31.770148324862561</v>
      </c>
      <c r="T13">
        <v>59.815885026969823</v>
      </c>
      <c r="U13">
        <v>101.77631349846742</v>
      </c>
      <c r="V13">
        <v>93.889694746407315</v>
      </c>
    </row>
    <row r="14" spans="1:22" x14ac:dyDescent="0.2">
      <c r="A14">
        <v>2022</v>
      </c>
      <c r="B14">
        <v>1</v>
      </c>
      <c r="C14">
        <v>1</v>
      </c>
      <c r="D14" t="s">
        <v>2</v>
      </c>
      <c r="E14" t="s">
        <v>8</v>
      </c>
      <c r="F14">
        <v>1</v>
      </c>
      <c r="G14" s="1">
        <v>44763</v>
      </c>
      <c r="H14">
        <v>2720</v>
      </c>
      <c r="I14">
        <v>76.2</v>
      </c>
      <c r="J14" t="s">
        <v>15</v>
      </c>
      <c r="K14">
        <v>20.473894758436764</v>
      </c>
      <c r="L14">
        <v>32.321263719355834</v>
      </c>
      <c r="M14">
        <v>43.819878961944816</v>
      </c>
      <c r="N14">
        <v>49.625602625910354</v>
      </c>
      <c r="O14">
        <v>2.1027797722843369</v>
      </c>
      <c r="P14">
        <v>-0.53338803979895377</v>
      </c>
      <c r="Q14">
        <v>63.721735562621809</v>
      </c>
      <c r="R14">
        <v>2.7384831460674155</v>
      </c>
      <c r="S14">
        <v>39.307005846753505</v>
      </c>
      <c r="T14">
        <v>65.66586462350341</v>
      </c>
      <c r="U14">
        <v>146.19907605155171</v>
      </c>
      <c r="V14">
        <v>135.27201463287167</v>
      </c>
    </row>
    <row r="15" spans="1:22" x14ac:dyDescent="0.2">
      <c r="A15">
        <v>2022</v>
      </c>
      <c r="B15">
        <v>2</v>
      </c>
      <c r="C15">
        <v>2</v>
      </c>
      <c r="D15" t="s">
        <v>2</v>
      </c>
      <c r="E15" t="s">
        <v>8</v>
      </c>
      <c r="F15">
        <v>1</v>
      </c>
      <c r="G15" s="1">
        <v>44763</v>
      </c>
      <c r="H15">
        <v>3048</v>
      </c>
      <c r="I15">
        <v>59.69</v>
      </c>
      <c r="J15" t="s">
        <v>15</v>
      </c>
      <c r="K15">
        <v>16.192830655129793</v>
      </c>
      <c r="L15">
        <v>35.053564070869385</v>
      </c>
      <c r="M15">
        <v>53.67737948084055</v>
      </c>
      <c r="N15">
        <v>45.807581376184594</v>
      </c>
      <c r="O15">
        <v>3.0799340749896995</v>
      </c>
      <c r="P15">
        <v>-0.55624227441285534</v>
      </c>
      <c r="Q15">
        <v>61.593273588792755</v>
      </c>
      <c r="R15">
        <v>2.2355785837651121</v>
      </c>
      <c r="S15">
        <v>34.44344870210135</v>
      </c>
      <c r="T15">
        <v>60.961447966785883</v>
      </c>
      <c r="U15">
        <v>110.80008740638843</v>
      </c>
      <c r="V15">
        <v>106.74155297603906</v>
      </c>
    </row>
    <row r="16" spans="1:22" x14ac:dyDescent="0.2">
      <c r="A16">
        <v>2022</v>
      </c>
      <c r="B16">
        <v>3</v>
      </c>
      <c r="C16">
        <v>3</v>
      </c>
      <c r="D16" t="s">
        <v>2</v>
      </c>
      <c r="E16" t="s">
        <v>8</v>
      </c>
      <c r="F16">
        <v>1</v>
      </c>
      <c r="G16" s="1">
        <v>44763</v>
      </c>
      <c r="H16">
        <v>2964</v>
      </c>
      <c r="I16">
        <v>83.820000000000007</v>
      </c>
      <c r="J16" t="s">
        <v>15</v>
      </c>
      <c r="K16">
        <v>16.570959803117312</v>
      </c>
      <c r="L16">
        <v>32.988105004101726</v>
      </c>
      <c r="M16">
        <v>54.029942575881876</v>
      </c>
      <c r="N16">
        <v>47.385151763740772</v>
      </c>
      <c r="O16">
        <v>3.1685808039376537</v>
      </c>
      <c r="P16">
        <v>-0.58449548810500407</v>
      </c>
      <c r="Q16">
        <v>63.202266201804761</v>
      </c>
      <c r="R16">
        <v>2.2209907003226417</v>
      </c>
      <c r="S16">
        <v>33.765689089417549</v>
      </c>
      <c r="T16">
        <v>61.265062306648687</v>
      </c>
      <c r="U16">
        <v>110.62531190061296</v>
      </c>
      <c r="V16">
        <v>108.8152290492437</v>
      </c>
    </row>
    <row r="17" spans="1:22" x14ac:dyDescent="0.2">
      <c r="A17">
        <v>2022</v>
      </c>
      <c r="B17">
        <v>4</v>
      </c>
      <c r="C17">
        <v>4</v>
      </c>
      <c r="D17" t="s">
        <v>2</v>
      </c>
      <c r="E17" t="s">
        <v>8</v>
      </c>
      <c r="F17">
        <v>1</v>
      </c>
      <c r="G17" s="1">
        <v>44763</v>
      </c>
      <c r="H17">
        <v>5244</v>
      </c>
      <c r="I17">
        <v>73.66</v>
      </c>
      <c r="J17" t="s">
        <v>15</v>
      </c>
      <c r="K17">
        <v>16.162240065884291</v>
      </c>
      <c r="L17">
        <v>32.684784846613134</v>
      </c>
      <c r="M17">
        <v>50.792670372658023</v>
      </c>
      <c r="N17">
        <v>41.40415894585135</v>
      </c>
      <c r="O17">
        <v>3.8912909203211861</v>
      </c>
      <c r="P17">
        <v>-0.44266007823759523</v>
      </c>
      <c r="Q17">
        <v>63.438552604488372</v>
      </c>
      <c r="R17">
        <v>2.362545601945683</v>
      </c>
      <c r="S17">
        <v>37.043236565781342</v>
      </c>
      <c r="T17">
        <v>60.924372967869317</v>
      </c>
      <c r="U17">
        <v>117.02163366385213</v>
      </c>
      <c r="V17">
        <v>116.18331275157662</v>
      </c>
    </row>
    <row r="18" spans="1:22" x14ac:dyDescent="0.2">
      <c r="A18">
        <v>2022</v>
      </c>
      <c r="B18">
        <v>1</v>
      </c>
      <c r="C18">
        <v>1</v>
      </c>
      <c r="D18" t="s">
        <v>4</v>
      </c>
      <c r="E18" t="s">
        <v>8</v>
      </c>
      <c r="F18">
        <v>1</v>
      </c>
      <c r="G18" s="1">
        <v>44763</v>
      </c>
      <c r="H18">
        <v>2244</v>
      </c>
      <c r="I18">
        <v>72.39</v>
      </c>
      <c r="J18" t="s">
        <v>15</v>
      </c>
      <c r="K18">
        <v>15.995850622406637</v>
      </c>
      <c r="L18">
        <v>34.917012448132773</v>
      </c>
      <c r="M18">
        <v>52.385892116182561</v>
      </c>
      <c r="N18">
        <v>47.448132780082986</v>
      </c>
      <c r="O18">
        <v>3.6514522821576758</v>
      </c>
      <c r="P18">
        <v>-0.48755186721991695</v>
      </c>
      <c r="Q18">
        <v>61.699647302904573</v>
      </c>
      <c r="R18">
        <v>2.2906930693069314</v>
      </c>
      <c r="S18">
        <v>35.772821576763491</v>
      </c>
      <c r="T18">
        <v>62.135514867168254</v>
      </c>
      <c r="U18">
        <v>115.71820590572368</v>
      </c>
      <c r="V18">
        <v>109.56198019801984</v>
      </c>
    </row>
    <row r="19" spans="1:22" x14ac:dyDescent="0.2">
      <c r="A19">
        <v>2022</v>
      </c>
      <c r="B19">
        <v>2</v>
      </c>
      <c r="C19">
        <v>2</v>
      </c>
      <c r="D19" t="s">
        <v>4</v>
      </c>
      <c r="E19" t="s">
        <v>8</v>
      </c>
      <c r="F19">
        <v>1</v>
      </c>
      <c r="G19" s="1">
        <v>44763</v>
      </c>
      <c r="H19">
        <v>2556</v>
      </c>
      <c r="I19">
        <v>53.34</v>
      </c>
      <c r="J19" t="s">
        <v>15</v>
      </c>
      <c r="K19">
        <v>16.452548694571075</v>
      </c>
      <c r="L19">
        <v>34.915043514297558</v>
      </c>
      <c r="M19">
        <v>51.377952755905518</v>
      </c>
      <c r="N19">
        <v>48.072938251139661</v>
      </c>
      <c r="O19">
        <v>3.7297969332780774</v>
      </c>
      <c r="P19">
        <v>-0.51802735184417736</v>
      </c>
      <c r="Q19">
        <v>61.701181102362206</v>
      </c>
      <c r="R19">
        <v>2.3356321839080456</v>
      </c>
      <c r="S19">
        <v>36.283982594280964</v>
      </c>
      <c r="T19">
        <v>62.657384698532539</v>
      </c>
      <c r="U19">
        <v>118.97935305804889</v>
      </c>
      <c r="V19">
        <v>111.71415842466361</v>
      </c>
    </row>
    <row r="20" spans="1:22" x14ac:dyDescent="0.2">
      <c r="A20">
        <v>2022</v>
      </c>
      <c r="B20">
        <v>3</v>
      </c>
      <c r="C20">
        <v>3</v>
      </c>
      <c r="D20" t="s">
        <v>4</v>
      </c>
      <c r="E20" t="s">
        <v>8</v>
      </c>
      <c r="F20">
        <v>1</v>
      </c>
      <c r="G20" s="1">
        <v>44763</v>
      </c>
      <c r="H20">
        <v>2292</v>
      </c>
      <c r="I20">
        <v>69.849999999999994</v>
      </c>
      <c r="J20" t="s">
        <v>15</v>
      </c>
      <c r="K20">
        <v>17.298874531054608</v>
      </c>
      <c r="L20">
        <v>35.389745727386412</v>
      </c>
      <c r="M20">
        <v>49.176740308461859</v>
      </c>
      <c r="N20">
        <v>46.623593163818263</v>
      </c>
      <c r="O20">
        <v>3.3138807836598589</v>
      </c>
      <c r="P20">
        <v>-0.35431429762401007</v>
      </c>
      <c r="Q20">
        <v>61.33138807836599</v>
      </c>
      <c r="R20">
        <v>2.4401780038143674</v>
      </c>
      <c r="S20">
        <v>37.321071279699865</v>
      </c>
      <c r="T20">
        <v>63.209057305253111</v>
      </c>
      <c r="U20">
        <v>125.39947258383781</v>
      </c>
      <c r="V20">
        <v>116.01511948234992</v>
      </c>
    </row>
    <row r="21" spans="1:22" x14ac:dyDescent="0.2">
      <c r="A21">
        <v>2022</v>
      </c>
      <c r="B21">
        <v>4</v>
      </c>
      <c r="C21">
        <v>4</v>
      </c>
      <c r="D21" t="s">
        <v>4</v>
      </c>
      <c r="E21" t="s">
        <v>8</v>
      </c>
      <c r="F21">
        <v>1</v>
      </c>
      <c r="G21" s="1">
        <v>44763</v>
      </c>
      <c r="H21">
        <v>3188</v>
      </c>
      <c r="I21">
        <v>76.2</v>
      </c>
      <c r="J21" t="s">
        <v>15</v>
      </c>
      <c r="K21">
        <v>17.189928504818152</v>
      </c>
      <c r="L21">
        <v>35.498912029841463</v>
      </c>
      <c r="M21">
        <v>51.072427727696613</v>
      </c>
      <c r="N21">
        <v>51.144959071598791</v>
      </c>
      <c r="O21">
        <v>3.8234379857009637</v>
      </c>
      <c r="P21">
        <v>-0.59061237177494552</v>
      </c>
      <c r="Q21">
        <v>61.246347528753503</v>
      </c>
      <c r="R21">
        <v>2.3496043822276325</v>
      </c>
      <c r="S21">
        <v>35.903326080198951</v>
      </c>
      <c r="T21">
        <v>63.581108862867069</v>
      </c>
      <c r="U21">
        <v>121.45565204153222</v>
      </c>
      <c r="V21">
        <v>111.55402058061686</v>
      </c>
    </row>
    <row r="22" spans="1:22" x14ac:dyDescent="0.2">
      <c r="A22">
        <v>2022</v>
      </c>
      <c r="B22">
        <v>1</v>
      </c>
      <c r="C22">
        <v>1</v>
      </c>
      <c r="D22" t="s">
        <v>5</v>
      </c>
      <c r="E22" t="s">
        <v>7</v>
      </c>
      <c r="F22">
        <v>1</v>
      </c>
      <c r="G22" s="1">
        <v>44772</v>
      </c>
      <c r="H22">
        <v>1860</v>
      </c>
      <c r="I22">
        <v>68.58</v>
      </c>
      <c r="J22" t="s">
        <v>15</v>
      </c>
      <c r="K22">
        <v>14.403249323057695</v>
      </c>
      <c r="L22">
        <v>38.273276400749843</v>
      </c>
      <c r="M22">
        <v>60.393667985836288</v>
      </c>
      <c r="N22">
        <v>42.209956259112687</v>
      </c>
      <c r="O22">
        <v>5.4884399083524267</v>
      </c>
      <c r="P22">
        <v>-0.78108727348469076</v>
      </c>
      <c r="Q22">
        <v>59.085117683815881</v>
      </c>
      <c r="R22">
        <v>1.986963269529229</v>
      </c>
      <c r="S22">
        <v>30.211726723599241</v>
      </c>
      <c r="T22">
        <v>56.742710185872625</v>
      </c>
      <c r="U22">
        <v>91.663155246236556</v>
      </c>
      <c r="V22">
        <v>91.007719855468267</v>
      </c>
    </row>
    <row r="23" spans="1:22" x14ac:dyDescent="0.2">
      <c r="A23">
        <v>2022</v>
      </c>
      <c r="B23">
        <v>2</v>
      </c>
      <c r="C23">
        <v>2</v>
      </c>
      <c r="D23" t="s">
        <v>5</v>
      </c>
      <c r="E23" t="s">
        <v>7</v>
      </c>
      <c r="F23">
        <v>1</v>
      </c>
      <c r="G23" s="1">
        <v>44772</v>
      </c>
      <c r="H23">
        <v>3168</v>
      </c>
      <c r="I23">
        <v>60.96</v>
      </c>
      <c r="J23" t="s">
        <v>15</v>
      </c>
      <c r="K23">
        <v>13.53571057282462</v>
      </c>
      <c r="L23">
        <v>41.293273729077868</v>
      </c>
      <c r="M23">
        <v>58.769102817340681</v>
      </c>
      <c r="N23">
        <v>43.278927123401608</v>
      </c>
      <c r="O23">
        <v>5.8322070901341103</v>
      </c>
      <c r="P23">
        <v>-0.99802474269674613</v>
      </c>
      <c r="Q23">
        <v>56.732539765048344</v>
      </c>
      <c r="R23">
        <v>2.0418892623385814</v>
      </c>
      <c r="S23">
        <v>32.807048549745289</v>
      </c>
      <c r="T23">
        <v>57.679429222960223</v>
      </c>
      <c r="U23">
        <v>95.752038364374528</v>
      </c>
      <c r="V23">
        <v>89.799661838332398</v>
      </c>
    </row>
    <row r="24" spans="1:22" x14ac:dyDescent="0.2">
      <c r="A24">
        <v>2022</v>
      </c>
      <c r="B24">
        <v>3</v>
      </c>
      <c r="C24">
        <v>3</v>
      </c>
      <c r="D24" t="s">
        <v>5</v>
      </c>
      <c r="E24" t="s">
        <v>7</v>
      </c>
      <c r="F24">
        <v>1</v>
      </c>
      <c r="G24" s="1">
        <v>44772</v>
      </c>
      <c r="H24">
        <v>2228</v>
      </c>
      <c r="I24">
        <v>68.58</v>
      </c>
      <c r="J24" t="s">
        <v>15</v>
      </c>
      <c r="K24">
        <v>12.744689712619742</v>
      </c>
      <c r="L24">
        <v>41.024573094543939</v>
      </c>
      <c r="M24">
        <v>62.296959600166588</v>
      </c>
      <c r="N24">
        <v>44.387755102040813</v>
      </c>
      <c r="O24">
        <v>4.789670970428987</v>
      </c>
      <c r="P24">
        <v>-1.0099958350687213</v>
      </c>
      <c r="Q24">
        <v>56.941857559350275</v>
      </c>
      <c r="R24">
        <v>1.926257730235668</v>
      </c>
      <c r="S24">
        <v>30.329133694294043</v>
      </c>
      <c r="T24">
        <v>56.650926346590282</v>
      </c>
      <c r="U24">
        <v>88.718930731813828</v>
      </c>
      <c r="V24">
        <v>85.026894029206801</v>
      </c>
    </row>
    <row r="25" spans="1:22" x14ac:dyDescent="0.2">
      <c r="A25">
        <v>2022</v>
      </c>
      <c r="B25">
        <v>4</v>
      </c>
      <c r="C25">
        <v>4</v>
      </c>
      <c r="D25" t="s">
        <v>5</v>
      </c>
      <c r="E25" t="s">
        <v>7</v>
      </c>
      <c r="F25">
        <v>1</v>
      </c>
      <c r="G25" s="1">
        <v>44772</v>
      </c>
      <c r="H25">
        <v>2056</v>
      </c>
      <c r="I25">
        <v>68.58</v>
      </c>
      <c r="J25" t="s">
        <v>16</v>
      </c>
      <c r="K25">
        <v>13.011923276308968</v>
      </c>
      <c r="L25">
        <v>38.185588387765677</v>
      </c>
      <c r="M25">
        <v>58.589942975635047</v>
      </c>
      <c r="N25">
        <v>41.731467081389319</v>
      </c>
      <c r="O25">
        <v>5.4328667703473306</v>
      </c>
      <c r="P25">
        <v>-0.7983411093831001</v>
      </c>
      <c r="Q25">
        <v>59.153426645930544</v>
      </c>
      <c r="R25">
        <v>2.0481330737922492</v>
      </c>
      <c r="S25">
        <v>33.29777086573354</v>
      </c>
      <c r="T25">
        <v>57.494869505952778</v>
      </c>
      <c r="U25">
        <v>95.737515291472619</v>
      </c>
      <c r="V25">
        <v>93.917898869514772</v>
      </c>
    </row>
    <row r="26" spans="1:22" x14ac:dyDescent="0.2">
      <c r="A26">
        <v>2022</v>
      </c>
      <c r="B26">
        <v>1</v>
      </c>
      <c r="C26">
        <v>1</v>
      </c>
      <c r="D26" t="s">
        <v>6</v>
      </c>
      <c r="E26" t="s">
        <v>7</v>
      </c>
      <c r="F26">
        <v>1</v>
      </c>
      <c r="G26" s="1">
        <v>44772</v>
      </c>
      <c r="H26">
        <v>1972</v>
      </c>
      <c r="I26">
        <v>60.96</v>
      </c>
      <c r="J26" t="s">
        <v>16</v>
      </c>
      <c r="K26">
        <v>16.096390569580638</v>
      </c>
      <c r="L26">
        <v>35.572710202378474</v>
      </c>
      <c r="M26">
        <v>54.51700396411433</v>
      </c>
      <c r="N26">
        <v>46.286250782390987</v>
      </c>
      <c r="O26">
        <v>4.8612559983308996</v>
      </c>
      <c r="P26">
        <v>-0.73023158773210928</v>
      </c>
      <c r="Q26">
        <v>61.188858752347173</v>
      </c>
      <c r="R26">
        <v>2.2011481056257178</v>
      </c>
      <c r="S26">
        <v>33.933027331525139</v>
      </c>
      <c r="T26">
        <v>60.57350467948055</v>
      </c>
      <c r="U26">
        <v>108.39939437101559</v>
      </c>
      <c r="V26">
        <v>104.40755079699892</v>
      </c>
    </row>
    <row r="27" spans="1:22" x14ac:dyDescent="0.2">
      <c r="A27">
        <v>2022</v>
      </c>
      <c r="B27">
        <v>2</v>
      </c>
      <c r="C27">
        <v>2</v>
      </c>
      <c r="D27" t="s">
        <v>6</v>
      </c>
      <c r="E27" t="s">
        <v>7</v>
      </c>
      <c r="F27">
        <v>1</v>
      </c>
      <c r="G27" s="1">
        <v>44772</v>
      </c>
      <c r="H27">
        <v>2848</v>
      </c>
      <c r="I27">
        <v>63.5</v>
      </c>
      <c r="J27" t="s">
        <v>15</v>
      </c>
      <c r="K27">
        <v>14.249737670514168</v>
      </c>
      <c r="L27">
        <v>39.422875131164744</v>
      </c>
      <c r="M27">
        <v>58.793284365162648</v>
      </c>
      <c r="N27">
        <v>49.317943336831064</v>
      </c>
      <c r="O27">
        <v>4.7534102833158451</v>
      </c>
      <c r="P27">
        <v>-1.0807974816369361</v>
      </c>
      <c r="Q27">
        <v>58.189580272822667</v>
      </c>
      <c r="R27">
        <v>2.0410494378011776</v>
      </c>
      <c r="S27">
        <v>32.153305351521496</v>
      </c>
      <c r="T27">
        <v>59.683407567421142</v>
      </c>
      <c r="U27">
        <v>99.038036960604458</v>
      </c>
      <c r="V27">
        <v>92.06806984630326</v>
      </c>
    </row>
    <row r="28" spans="1:22" x14ac:dyDescent="0.2">
      <c r="A28">
        <v>2022</v>
      </c>
      <c r="B28">
        <v>3</v>
      </c>
      <c r="C28">
        <v>3</v>
      </c>
      <c r="D28" t="s">
        <v>6</v>
      </c>
      <c r="E28" t="s">
        <v>7</v>
      </c>
      <c r="F28">
        <v>1</v>
      </c>
      <c r="G28" s="1">
        <v>44772</v>
      </c>
      <c r="H28">
        <v>3056</v>
      </c>
      <c r="I28">
        <v>71.12</v>
      </c>
      <c r="J28" t="s">
        <v>15</v>
      </c>
      <c r="K28">
        <v>15.969700114143407</v>
      </c>
      <c r="L28">
        <v>36.85794334336412</v>
      </c>
      <c r="M28">
        <v>54.685067967209712</v>
      </c>
      <c r="N28">
        <v>45.356438725744525</v>
      </c>
      <c r="O28">
        <v>4.9496731347929845</v>
      </c>
      <c r="P28">
        <v>-0.85088720556189679</v>
      </c>
      <c r="Q28">
        <v>60.187662135519361</v>
      </c>
      <c r="R28">
        <v>2.1943833017077798</v>
      </c>
      <c r="S28">
        <v>34.024073881913452</v>
      </c>
      <c r="T28">
        <v>60.058706535325072</v>
      </c>
      <c r="U28">
        <v>107.1478233685246</v>
      </c>
      <c r="V28">
        <v>102.38356647985526</v>
      </c>
    </row>
    <row r="29" spans="1:22" x14ac:dyDescent="0.2">
      <c r="A29">
        <v>2022</v>
      </c>
      <c r="B29">
        <v>4</v>
      </c>
      <c r="C29">
        <v>4</v>
      </c>
      <c r="D29" t="s">
        <v>6</v>
      </c>
      <c r="E29" t="s">
        <v>7</v>
      </c>
      <c r="F29">
        <v>1</v>
      </c>
      <c r="G29" s="1">
        <v>44772</v>
      </c>
      <c r="H29">
        <v>2436</v>
      </c>
      <c r="I29">
        <v>71.12</v>
      </c>
      <c r="J29" t="s">
        <v>16</v>
      </c>
      <c r="K29">
        <v>14.547156077778933</v>
      </c>
      <c r="L29">
        <v>39.357387958822919</v>
      </c>
      <c r="M29">
        <v>59.478007694707294</v>
      </c>
      <c r="N29">
        <v>43.84943329520641</v>
      </c>
      <c r="O29">
        <v>5.417489861703233</v>
      </c>
      <c r="P29">
        <v>-0.93584277841322649</v>
      </c>
      <c r="Q29">
        <v>58.240594780076947</v>
      </c>
      <c r="R29">
        <v>2.0175524475524473</v>
      </c>
      <c r="S29">
        <v>31.074139544556516</v>
      </c>
      <c r="T29">
        <v>57.545504545821728</v>
      </c>
      <c r="U29">
        <v>94.39111670086433</v>
      </c>
      <c r="V29">
        <v>91.087949260042265</v>
      </c>
    </row>
    <row r="30" spans="1:22" x14ac:dyDescent="0.2">
      <c r="A30">
        <v>2022</v>
      </c>
      <c r="B30">
        <v>1</v>
      </c>
      <c r="C30">
        <v>1</v>
      </c>
      <c r="D30" t="s">
        <v>2</v>
      </c>
      <c r="E30" t="s">
        <v>7</v>
      </c>
      <c r="F30">
        <v>1</v>
      </c>
      <c r="G30" s="1">
        <v>44763</v>
      </c>
      <c r="H30">
        <v>2784</v>
      </c>
      <c r="I30">
        <v>78.739999999999995</v>
      </c>
      <c r="J30" t="s">
        <v>15</v>
      </c>
      <c r="K30">
        <v>15.123872706540894</v>
      </c>
      <c r="L30">
        <v>35.669119933658131</v>
      </c>
      <c r="M30">
        <v>55.157043640510004</v>
      </c>
      <c r="N30">
        <v>47.009432984347463</v>
      </c>
      <c r="O30">
        <v>3.8768529076396807</v>
      </c>
      <c r="P30">
        <v>-0.59085726132476413</v>
      </c>
      <c r="Q30">
        <v>61.113755571680322</v>
      </c>
      <c r="R30">
        <v>2.1756060890809996</v>
      </c>
      <c r="S30">
        <v>34.170933969109555</v>
      </c>
      <c r="T30">
        <v>60.829126450254563</v>
      </c>
      <c r="U30">
        <v>107.59367308833491</v>
      </c>
      <c r="V30">
        <v>103.06934786694231</v>
      </c>
    </row>
    <row r="31" spans="1:22" x14ac:dyDescent="0.2">
      <c r="A31">
        <v>2022</v>
      </c>
      <c r="B31">
        <v>2</v>
      </c>
      <c r="C31">
        <v>2</v>
      </c>
      <c r="D31" t="s">
        <v>2</v>
      </c>
      <c r="E31" t="s">
        <v>7</v>
      </c>
      <c r="F31">
        <v>1</v>
      </c>
      <c r="G31" s="1">
        <v>44763</v>
      </c>
      <c r="H31">
        <v>2244</v>
      </c>
      <c r="I31">
        <v>62.230000000000004</v>
      </c>
      <c r="J31" t="s">
        <v>16</v>
      </c>
      <c r="K31">
        <v>12.564526120173447</v>
      </c>
      <c r="L31">
        <v>37.425149700598801</v>
      </c>
      <c r="M31">
        <v>57.567623373941771</v>
      </c>
      <c r="N31">
        <v>45.818707412760688</v>
      </c>
      <c r="O31">
        <v>4.1399958703283088</v>
      </c>
      <c r="P31">
        <v>-0.50588478215981825</v>
      </c>
      <c r="Q31">
        <v>59.745808383233538</v>
      </c>
      <c r="R31">
        <v>2.0845050215208034</v>
      </c>
      <c r="S31">
        <v>34.403468924220533</v>
      </c>
      <c r="T31">
        <v>59.80120975549454</v>
      </c>
      <c r="U31">
        <v>101.34627807182702</v>
      </c>
      <c r="V31">
        <v>96.542974875713185</v>
      </c>
    </row>
    <row r="32" spans="1:22" x14ac:dyDescent="0.2">
      <c r="A32">
        <v>2022</v>
      </c>
      <c r="B32">
        <v>3</v>
      </c>
      <c r="C32">
        <v>3</v>
      </c>
      <c r="D32" t="s">
        <v>2</v>
      </c>
      <c r="E32" t="s">
        <v>7</v>
      </c>
      <c r="F32">
        <v>1</v>
      </c>
      <c r="G32" s="1">
        <v>44763</v>
      </c>
      <c r="H32">
        <v>3544</v>
      </c>
      <c r="I32">
        <v>73.66</v>
      </c>
      <c r="J32" t="s">
        <v>15</v>
      </c>
      <c r="K32">
        <v>17.325038880248833</v>
      </c>
      <c r="L32">
        <v>35.106272680145153</v>
      </c>
      <c r="M32">
        <v>53.374805598755827</v>
      </c>
      <c r="N32">
        <v>41.980300673924312</v>
      </c>
      <c r="O32">
        <v>4.3442198030067392</v>
      </c>
      <c r="P32">
        <v>-0.49766718506998442</v>
      </c>
      <c r="Q32">
        <v>61.552213582166928</v>
      </c>
      <c r="R32">
        <v>2.2482517482517483</v>
      </c>
      <c r="S32">
        <v>33.534059097978229</v>
      </c>
      <c r="T32">
        <v>59.77216960094232</v>
      </c>
      <c r="U32">
        <v>109.25437788790128</v>
      </c>
      <c r="V32">
        <v>107.27509441462929</v>
      </c>
    </row>
    <row r="33" spans="1:22" x14ac:dyDescent="0.2">
      <c r="A33">
        <v>2022</v>
      </c>
      <c r="B33">
        <v>4</v>
      </c>
      <c r="C33">
        <v>4</v>
      </c>
      <c r="D33" t="s">
        <v>2</v>
      </c>
      <c r="E33" t="s">
        <v>7</v>
      </c>
      <c r="F33">
        <v>1</v>
      </c>
      <c r="G33" s="1">
        <v>44763</v>
      </c>
      <c r="H33">
        <v>2896</v>
      </c>
      <c r="I33">
        <v>86.36</v>
      </c>
      <c r="J33" t="s">
        <v>15</v>
      </c>
      <c r="K33">
        <v>16.627273661494193</v>
      </c>
      <c r="L33">
        <v>34.518548967218173</v>
      </c>
      <c r="M33">
        <v>53.160004110574441</v>
      </c>
      <c r="N33">
        <v>45.534888500667968</v>
      </c>
      <c r="O33">
        <v>3.4117767958072136</v>
      </c>
      <c r="P33">
        <v>-0.46243962593772481</v>
      </c>
      <c r="Q33">
        <v>62.010050354537043</v>
      </c>
      <c r="R33">
        <v>2.257336168567563</v>
      </c>
      <c r="S33">
        <v>34.396362141609302</v>
      </c>
      <c r="T33">
        <v>61.152901355120932</v>
      </c>
      <c r="U33">
        <v>112.22980165996653</v>
      </c>
      <c r="V33">
        <v>108.50971277518784</v>
      </c>
    </row>
    <row r="34" spans="1:22" x14ac:dyDescent="0.2">
      <c r="A34">
        <v>2022</v>
      </c>
      <c r="B34">
        <v>1</v>
      </c>
      <c r="C34">
        <v>1</v>
      </c>
      <c r="D34" t="s">
        <v>4</v>
      </c>
      <c r="E34" t="s">
        <v>7</v>
      </c>
      <c r="F34">
        <v>1</v>
      </c>
      <c r="G34" s="1">
        <v>44763</v>
      </c>
      <c r="H34">
        <v>2284</v>
      </c>
      <c r="I34">
        <v>60.96</v>
      </c>
      <c r="J34" t="s">
        <v>15</v>
      </c>
      <c r="K34">
        <v>14.138605704870766</v>
      </c>
      <c r="L34">
        <v>37.267016785089076</v>
      </c>
      <c r="M34">
        <v>54.494902687673772</v>
      </c>
      <c r="N34">
        <v>46.102358150550927</v>
      </c>
      <c r="O34">
        <v>4.1396354649366698</v>
      </c>
      <c r="P34">
        <v>-0.56636803624755439</v>
      </c>
      <c r="Q34">
        <v>59.868993924415619</v>
      </c>
      <c r="R34">
        <v>2.2020408163265306</v>
      </c>
      <c r="S34">
        <v>35.74750283184018</v>
      </c>
      <c r="T34">
        <v>60.933184117139177</v>
      </c>
      <c r="U34">
        <v>109.08728332900807</v>
      </c>
      <c r="V34">
        <v>102.19687461547927</v>
      </c>
    </row>
    <row r="35" spans="1:22" x14ac:dyDescent="0.2">
      <c r="A35">
        <v>2022</v>
      </c>
      <c r="B35">
        <v>2</v>
      </c>
      <c r="C35">
        <v>2</v>
      </c>
      <c r="D35" t="s">
        <v>4</v>
      </c>
      <c r="E35" t="s">
        <v>7</v>
      </c>
      <c r="F35">
        <v>1</v>
      </c>
      <c r="G35" s="1">
        <v>44763</v>
      </c>
      <c r="H35">
        <v>2252</v>
      </c>
      <c r="I35">
        <v>63.5</v>
      </c>
      <c r="J35" t="s">
        <v>16</v>
      </c>
      <c r="K35">
        <v>13.636363636363638</v>
      </c>
      <c r="L35">
        <v>33.498247783962071</v>
      </c>
      <c r="M35">
        <v>52.473716759431042</v>
      </c>
      <c r="N35">
        <v>42.918985776128636</v>
      </c>
      <c r="O35">
        <v>4.679447536590394</v>
      </c>
      <c r="P35">
        <v>-0.41228612657184094</v>
      </c>
      <c r="Q35">
        <v>62.804864976293551</v>
      </c>
      <c r="R35">
        <v>2.2868591632292281</v>
      </c>
      <c r="S35">
        <v>37.97536590393733</v>
      </c>
      <c r="T35">
        <v>60.982190239451043</v>
      </c>
      <c r="U35">
        <v>113.38022808363952</v>
      </c>
      <c r="V35">
        <v>111.33789222202428</v>
      </c>
    </row>
    <row r="36" spans="1:22" x14ac:dyDescent="0.2">
      <c r="A36">
        <v>2022</v>
      </c>
      <c r="B36">
        <v>3</v>
      </c>
      <c r="C36">
        <v>3</v>
      </c>
      <c r="D36" t="s">
        <v>4</v>
      </c>
      <c r="E36" t="s">
        <v>7</v>
      </c>
      <c r="F36">
        <v>1</v>
      </c>
      <c r="G36" s="1">
        <v>44763</v>
      </c>
      <c r="H36">
        <v>3212</v>
      </c>
      <c r="I36">
        <v>66.040000000000006</v>
      </c>
      <c r="J36" t="s">
        <v>15</v>
      </c>
      <c r="K36">
        <v>18.495913934002274</v>
      </c>
      <c r="L36">
        <v>32.264404675700838</v>
      </c>
      <c r="M36">
        <v>50.584462604737766</v>
      </c>
      <c r="N36">
        <v>46.891486500465504</v>
      </c>
      <c r="O36">
        <v>3.3205751525809459</v>
      </c>
      <c r="P36">
        <v>-0.29998965552911966</v>
      </c>
      <c r="Q36">
        <v>63.766028757629051</v>
      </c>
      <c r="R36">
        <v>2.372269938650307</v>
      </c>
      <c r="S36">
        <v>34.760525499120718</v>
      </c>
      <c r="T36">
        <v>62.645873470262018</v>
      </c>
      <c r="U36">
        <v>120.82351415771819</v>
      </c>
      <c r="V36">
        <v>117.26374661149951</v>
      </c>
    </row>
    <row r="37" spans="1:22" x14ac:dyDescent="0.2">
      <c r="A37">
        <v>2022</v>
      </c>
      <c r="B37">
        <v>4</v>
      </c>
      <c r="C37">
        <v>4</v>
      </c>
      <c r="D37" t="s">
        <v>4</v>
      </c>
      <c r="E37" t="s">
        <v>7</v>
      </c>
      <c r="F37">
        <v>1</v>
      </c>
      <c r="G37" s="1">
        <v>44763</v>
      </c>
      <c r="H37">
        <v>2908</v>
      </c>
      <c r="I37">
        <v>66.040000000000006</v>
      </c>
      <c r="J37" t="s">
        <v>15</v>
      </c>
      <c r="K37">
        <v>14.461953141198425</v>
      </c>
      <c r="L37">
        <v>33.858594235952729</v>
      </c>
      <c r="M37">
        <v>54.561476259589469</v>
      </c>
      <c r="N37">
        <v>41.208791208791212</v>
      </c>
      <c r="O37">
        <v>4.6340452000829364</v>
      </c>
      <c r="P37">
        <v>-0.30064275347294217</v>
      </c>
      <c r="Q37">
        <v>62.524155090192828</v>
      </c>
      <c r="R37">
        <v>2.1993539806194184</v>
      </c>
      <c r="S37">
        <v>35.096516690856305</v>
      </c>
      <c r="T37">
        <v>59.540702799999082</v>
      </c>
      <c r="U37">
        <v>106.46429407484206</v>
      </c>
      <c r="V37">
        <v>106.5990305290554</v>
      </c>
    </row>
    <row r="38" spans="1:22" x14ac:dyDescent="0.2">
      <c r="A38">
        <v>2022</v>
      </c>
      <c r="B38">
        <v>1</v>
      </c>
      <c r="C38">
        <v>1</v>
      </c>
      <c r="D38" t="s">
        <v>5</v>
      </c>
      <c r="E38" t="s">
        <v>9</v>
      </c>
      <c r="F38">
        <v>1</v>
      </c>
      <c r="G38" s="1">
        <v>44772</v>
      </c>
      <c r="H38">
        <v>2076</v>
      </c>
      <c r="I38">
        <v>58.42</v>
      </c>
      <c r="J38" t="s">
        <v>15</v>
      </c>
      <c r="K38">
        <v>17.18521612027563</v>
      </c>
      <c r="L38">
        <v>36.709125078304446</v>
      </c>
      <c r="M38">
        <v>57.318855711004382</v>
      </c>
      <c r="N38">
        <v>42.806431405303819</v>
      </c>
      <c r="O38">
        <v>5.2724994779703485</v>
      </c>
      <c r="P38">
        <v>-0.80392566297765711</v>
      </c>
      <c r="Q38">
        <v>60.30359156400084</v>
      </c>
      <c r="R38">
        <v>2.093551912568306</v>
      </c>
      <c r="S38">
        <v>30.312173731467951</v>
      </c>
      <c r="T38">
        <v>57.972151607068668</v>
      </c>
      <c r="U38">
        <v>98.672934042827976</v>
      </c>
      <c r="V38">
        <v>97.867208878722423</v>
      </c>
    </row>
    <row r="39" spans="1:22" x14ac:dyDescent="0.2">
      <c r="A39">
        <v>2022</v>
      </c>
      <c r="B39">
        <v>2</v>
      </c>
      <c r="C39">
        <v>2</v>
      </c>
      <c r="D39" t="s">
        <v>5</v>
      </c>
      <c r="E39" t="s">
        <v>9</v>
      </c>
      <c r="F39">
        <v>1</v>
      </c>
      <c r="G39" s="1">
        <v>44772</v>
      </c>
      <c r="H39">
        <v>2136</v>
      </c>
      <c r="I39">
        <v>50.8</v>
      </c>
      <c r="J39" t="s">
        <v>16</v>
      </c>
      <c r="K39">
        <v>13.45914558274575</v>
      </c>
      <c r="L39">
        <v>38.822065532973873</v>
      </c>
      <c r="M39">
        <v>58.461219411032772</v>
      </c>
      <c r="N39">
        <v>43.000829531314807</v>
      </c>
      <c r="O39">
        <v>5.3090004147656575</v>
      </c>
      <c r="P39">
        <v>-0.79842389050186657</v>
      </c>
      <c r="Q39">
        <v>58.65761094981336</v>
      </c>
      <c r="R39">
        <v>2.0526427811280592</v>
      </c>
      <c r="S39">
        <v>32.970344255495633</v>
      </c>
      <c r="T39">
        <v>57.960799435688173</v>
      </c>
      <c r="U39">
        <v>96.725867113883425</v>
      </c>
      <c r="V39">
        <v>93.335753235932245</v>
      </c>
    </row>
    <row r="40" spans="1:22" x14ac:dyDescent="0.2">
      <c r="A40">
        <v>2022</v>
      </c>
      <c r="B40">
        <v>3</v>
      </c>
      <c r="C40">
        <v>3</v>
      </c>
      <c r="D40" t="s">
        <v>5</v>
      </c>
      <c r="E40" t="s">
        <v>9</v>
      </c>
      <c r="F40">
        <v>1</v>
      </c>
      <c r="G40" s="1">
        <v>44772</v>
      </c>
      <c r="H40">
        <v>2644</v>
      </c>
      <c r="I40">
        <v>68.58</v>
      </c>
      <c r="J40" t="s">
        <v>15</v>
      </c>
      <c r="K40">
        <v>13.001240181893344</v>
      </c>
      <c r="L40">
        <v>41.019016122364611</v>
      </c>
      <c r="M40">
        <v>59.446052087639522</v>
      </c>
      <c r="N40">
        <v>43.054981397271597</v>
      </c>
      <c r="O40">
        <v>5.188094253823893</v>
      </c>
      <c r="P40">
        <v>-0.94047126911947077</v>
      </c>
      <c r="Q40">
        <v>56.946186440677977</v>
      </c>
      <c r="R40">
        <v>2.0186369958275381</v>
      </c>
      <c r="S40">
        <v>32.654402645721362</v>
      </c>
      <c r="T40">
        <v>57.432078469488729</v>
      </c>
      <c r="U40">
        <v>94.255705972179001</v>
      </c>
      <c r="V40">
        <v>89.111378853058184</v>
      </c>
    </row>
    <row r="41" spans="1:22" x14ac:dyDescent="0.2">
      <c r="A41">
        <v>2022</v>
      </c>
      <c r="B41">
        <v>4</v>
      </c>
      <c r="C41">
        <v>4</v>
      </c>
      <c r="D41" t="s">
        <v>5</v>
      </c>
      <c r="E41" t="s">
        <v>9</v>
      </c>
      <c r="F41">
        <v>1</v>
      </c>
      <c r="G41" s="1">
        <v>44772</v>
      </c>
      <c r="H41">
        <v>1616</v>
      </c>
      <c r="I41">
        <v>73.66</v>
      </c>
      <c r="J41" t="s">
        <v>15</v>
      </c>
      <c r="K41">
        <v>13.215996667360965</v>
      </c>
      <c r="L41">
        <v>36.169548010831079</v>
      </c>
      <c r="M41">
        <v>56.717350551968352</v>
      </c>
      <c r="N41">
        <v>40.751926681941264</v>
      </c>
      <c r="O41">
        <v>5.9362632784836498</v>
      </c>
      <c r="P41">
        <v>-0.88523224328264949</v>
      </c>
      <c r="Q41">
        <v>60.723922099562593</v>
      </c>
      <c r="R41">
        <v>2.1157546823356586</v>
      </c>
      <c r="S41">
        <v>34.922099562591114</v>
      </c>
      <c r="T41">
        <v>57.853650041469251</v>
      </c>
      <c r="U41">
        <v>99.515553630444828</v>
      </c>
      <c r="V41">
        <v>99.594513575143665</v>
      </c>
    </row>
    <row r="42" spans="1:22" x14ac:dyDescent="0.2">
      <c r="A42">
        <v>2022</v>
      </c>
      <c r="B42">
        <v>1</v>
      </c>
      <c r="C42">
        <v>1</v>
      </c>
      <c r="D42" t="s">
        <v>6</v>
      </c>
      <c r="E42" t="s">
        <v>9</v>
      </c>
      <c r="F42">
        <v>1</v>
      </c>
      <c r="G42" s="1">
        <v>44772</v>
      </c>
      <c r="H42">
        <v>2000</v>
      </c>
      <c r="I42">
        <v>58.42</v>
      </c>
      <c r="J42" t="s">
        <v>15</v>
      </c>
      <c r="K42">
        <v>12.875181121920926</v>
      </c>
      <c r="L42">
        <v>39.184433864624296</v>
      </c>
      <c r="M42">
        <v>62.926930242185875</v>
      </c>
      <c r="N42">
        <v>42.868971227489133</v>
      </c>
      <c r="O42">
        <v>5.971848478575863</v>
      </c>
      <c r="P42">
        <v>-1.2419788863589318</v>
      </c>
      <c r="Q42">
        <v>58.375326019457674</v>
      </c>
      <c r="R42">
        <v>1.9069736842105265</v>
      </c>
      <c r="S42">
        <v>29.84475263920514</v>
      </c>
      <c r="T42">
        <v>55.498948814260658</v>
      </c>
      <c r="U42">
        <v>86.044743813123645</v>
      </c>
      <c r="V42">
        <v>86.294736842105266</v>
      </c>
    </row>
    <row r="43" spans="1:22" x14ac:dyDescent="0.2">
      <c r="A43">
        <v>2022</v>
      </c>
      <c r="B43">
        <v>2</v>
      </c>
      <c r="C43">
        <v>2</v>
      </c>
      <c r="D43" t="s">
        <v>6</v>
      </c>
      <c r="E43" t="s">
        <v>9</v>
      </c>
      <c r="F43">
        <v>1</v>
      </c>
      <c r="G43" s="1">
        <v>44772</v>
      </c>
      <c r="H43">
        <v>2496</v>
      </c>
      <c r="I43">
        <v>68.58</v>
      </c>
      <c r="J43" t="s">
        <v>16</v>
      </c>
      <c r="K43">
        <v>9.9333675038441829</v>
      </c>
      <c r="L43">
        <v>36.832393644284984</v>
      </c>
      <c r="M43">
        <v>63.177857508969758</v>
      </c>
      <c r="N43">
        <v>44.848795489492574</v>
      </c>
      <c r="O43">
        <v>5.8021527421834955</v>
      </c>
      <c r="P43">
        <v>-1.0456176319835981</v>
      </c>
      <c r="Q43">
        <v>60.207565351102005</v>
      </c>
      <c r="R43">
        <v>1.8993996430309914</v>
      </c>
      <c r="S43">
        <v>32.356842644797538</v>
      </c>
      <c r="T43">
        <v>56.721777984531855</v>
      </c>
      <c r="U43">
        <v>87.591321021059315</v>
      </c>
      <c r="V43">
        <v>88.649789252440485</v>
      </c>
    </row>
    <row r="44" spans="1:22" x14ac:dyDescent="0.2">
      <c r="A44">
        <v>2022</v>
      </c>
      <c r="B44">
        <v>3</v>
      </c>
      <c r="C44">
        <v>3</v>
      </c>
      <c r="D44" t="s">
        <v>6</v>
      </c>
      <c r="E44" t="s">
        <v>9</v>
      </c>
      <c r="F44">
        <v>1</v>
      </c>
      <c r="G44" s="1">
        <v>44772</v>
      </c>
      <c r="H44">
        <v>2280</v>
      </c>
      <c r="I44">
        <v>68.58</v>
      </c>
      <c r="J44" t="s">
        <v>16</v>
      </c>
      <c r="K44">
        <v>14.579496623695521</v>
      </c>
      <c r="L44">
        <v>35.410272150603646</v>
      </c>
      <c r="M44">
        <v>61.418047882136285</v>
      </c>
      <c r="N44">
        <v>43.032535297728671</v>
      </c>
      <c r="O44">
        <v>5.6374053611622674</v>
      </c>
      <c r="P44">
        <v>-0.70595457335788825</v>
      </c>
      <c r="Q44">
        <v>61.315397994679763</v>
      </c>
      <c r="R44">
        <v>1.9538230884557719</v>
      </c>
      <c r="S44">
        <v>29.007673419275619</v>
      </c>
      <c r="T44">
        <v>56.675295225691798</v>
      </c>
      <c r="U44">
        <v>90.027236062604729</v>
      </c>
      <c r="V44">
        <v>92.867783162682215</v>
      </c>
    </row>
    <row r="45" spans="1:22" x14ac:dyDescent="0.2">
      <c r="A45">
        <v>2022</v>
      </c>
      <c r="B45">
        <v>4</v>
      </c>
      <c r="C45">
        <v>4</v>
      </c>
      <c r="D45" t="s">
        <v>6</v>
      </c>
      <c r="E45" t="s">
        <v>9</v>
      </c>
      <c r="F45">
        <v>1</v>
      </c>
      <c r="G45" s="1">
        <v>44772</v>
      </c>
      <c r="H45">
        <v>2656</v>
      </c>
      <c r="I45">
        <v>71.12</v>
      </c>
      <c r="J45" t="s">
        <v>15</v>
      </c>
      <c r="K45">
        <v>14.232787897499227</v>
      </c>
      <c r="L45">
        <v>37.295461562210555</v>
      </c>
      <c r="M45">
        <v>59.565709581146443</v>
      </c>
      <c r="N45">
        <v>44.952145723988885</v>
      </c>
      <c r="O45">
        <v>5.0324174127817223</v>
      </c>
      <c r="P45">
        <v>-0.85417309869301217</v>
      </c>
      <c r="Q45">
        <v>59.846835443037982</v>
      </c>
      <c r="R45">
        <v>2.0145818935729096</v>
      </c>
      <c r="S45">
        <v>31.225275290727595</v>
      </c>
      <c r="T45">
        <v>58.0462348122919</v>
      </c>
      <c r="U45">
        <v>95.072271254410381</v>
      </c>
      <c r="V45">
        <v>93.462287652078899</v>
      </c>
    </row>
    <row r="46" spans="1:22" x14ac:dyDescent="0.2">
      <c r="A46">
        <v>2022</v>
      </c>
      <c r="B46">
        <v>1</v>
      </c>
      <c r="C46">
        <v>1</v>
      </c>
      <c r="D46" t="s">
        <v>2</v>
      </c>
      <c r="E46" t="s">
        <v>9</v>
      </c>
      <c r="F46">
        <v>1</v>
      </c>
      <c r="G46" s="1">
        <v>44763</v>
      </c>
      <c r="H46">
        <v>1668</v>
      </c>
      <c r="I46">
        <v>67.31</v>
      </c>
      <c r="J46" t="s">
        <v>15</v>
      </c>
      <c r="K46">
        <v>16.385690789473685</v>
      </c>
      <c r="L46">
        <v>33.418996710526308</v>
      </c>
      <c r="M46">
        <v>50.904605263157897</v>
      </c>
      <c r="N46">
        <v>43.462171052631582</v>
      </c>
      <c r="O46">
        <v>3.4025493421052633</v>
      </c>
      <c r="P46">
        <v>-0.66817434210526316</v>
      </c>
      <c r="Q46">
        <v>62.866601562500009</v>
      </c>
      <c r="R46">
        <v>2.3573505654281099</v>
      </c>
      <c r="S46">
        <v>36.941200657894726</v>
      </c>
      <c r="T46">
        <v>61.225773115586037</v>
      </c>
      <c r="U46">
        <v>117.34196005918693</v>
      </c>
      <c r="V46">
        <v>114.88265018597137</v>
      </c>
    </row>
    <row r="47" spans="1:22" x14ac:dyDescent="0.2">
      <c r="A47">
        <v>2022</v>
      </c>
      <c r="B47">
        <v>2</v>
      </c>
      <c r="C47">
        <v>2</v>
      </c>
      <c r="D47" t="s">
        <v>2</v>
      </c>
      <c r="E47" t="s">
        <v>9</v>
      </c>
      <c r="F47">
        <v>1</v>
      </c>
      <c r="G47" s="1">
        <v>44763</v>
      </c>
      <c r="H47">
        <v>3200</v>
      </c>
      <c r="I47">
        <v>74.930000000000007</v>
      </c>
      <c r="J47" t="s">
        <v>16</v>
      </c>
      <c r="K47">
        <v>14.762396694214875</v>
      </c>
      <c r="L47">
        <v>36.828512396694215</v>
      </c>
      <c r="M47">
        <v>54.700413223140501</v>
      </c>
      <c r="N47">
        <v>42.179752066115697</v>
      </c>
      <c r="O47">
        <v>4.1012396694214877</v>
      </c>
      <c r="P47">
        <v>-0.73347107438016523</v>
      </c>
      <c r="Q47">
        <v>60.210588842975213</v>
      </c>
      <c r="R47">
        <v>2.1937677053824363</v>
      </c>
      <c r="S47">
        <v>35.099690082644614</v>
      </c>
      <c r="T47">
        <v>59.253214403473109</v>
      </c>
      <c r="U47">
        <v>105.68112861661847</v>
      </c>
      <c r="V47">
        <v>102.39383358587524</v>
      </c>
    </row>
    <row r="48" spans="1:22" x14ac:dyDescent="0.2">
      <c r="A48">
        <v>2022</v>
      </c>
      <c r="B48">
        <v>3</v>
      </c>
      <c r="C48">
        <v>3</v>
      </c>
      <c r="D48" t="s">
        <v>2</v>
      </c>
      <c r="E48" t="s">
        <v>9</v>
      </c>
      <c r="F48">
        <v>1</v>
      </c>
      <c r="G48" s="1">
        <v>44763</v>
      </c>
      <c r="H48">
        <v>2752</v>
      </c>
      <c r="I48">
        <v>73.66</v>
      </c>
      <c r="J48" t="s">
        <v>15</v>
      </c>
      <c r="K48">
        <v>12.960662525879918</v>
      </c>
      <c r="L48">
        <v>36.128364389233958</v>
      </c>
      <c r="M48">
        <v>56.821946169772261</v>
      </c>
      <c r="N48">
        <v>43.509316770186338</v>
      </c>
      <c r="O48">
        <v>4.316770186335404</v>
      </c>
      <c r="P48">
        <v>-0.49689440993788819</v>
      </c>
      <c r="Q48">
        <v>60.75600414078675</v>
      </c>
      <c r="R48">
        <v>2.1118600838039714</v>
      </c>
      <c r="S48">
        <v>34.691821946169767</v>
      </c>
      <c r="T48">
        <v>59.269319409873589</v>
      </c>
      <c r="U48">
        <v>101.76301614304064</v>
      </c>
      <c r="V48">
        <v>99.463705423532033</v>
      </c>
    </row>
    <row r="49" spans="1:22" x14ac:dyDescent="0.2">
      <c r="A49">
        <v>2022</v>
      </c>
      <c r="B49">
        <v>4</v>
      </c>
      <c r="C49">
        <v>4</v>
      </c>
      <c r="D49" t="s">
        <v>2</v>
      </c>
      <c r="E49" t="s">
        <v>9</v>
      </c>
      <c r="F49">
        <v>1</v>
      </c>
      <c r="G49" s="1">
        <v>44763</v>
      </c>
      <c r="H49">
        <v>2800</v>
      </c>
      <c r="I49">
        <v>60.96</v>
      </c>
      <c r="J49" t="s">
        <v>15</v>
      </c>
      <c r="K49">
        <v>16.565302546129264</v>
      </c>
      <c r="L49">
        <v>33.769714462426549</v>
      </c>
      <c r="M49">
        <v>51.767858983609941</v>
      </c>
      <c r="N49">
        <v>42.222451293681061</v>
      </c>
      <c r="O49">
        <v>3.3604783012060611</v>
      </c>
      <c r="P49">
        <v>-0.32986290073188329</v>
      </c>
      <c r="Q49">
        <v>62.593392433769722</v>
      </c>
      <c r="R49">
        <v>2.3180406212664275</v>
      </c>
      <c r="S49">
        <v>35.620451499845373</v>
      </c>
      <c r="T49">
        <v>60.843684227715997</v>
      </c>
      <c r="U49">
        <v>114.66514763199442</v>
      </c>
      <c r="V49">
        <v>112.4759893677123</v>
      </c>
    </row>
    <row r="50" spans="1:22" x14ac:dyDescent="0.2">
      <c r="A50">
        <v>2022</v>
      </c>
      <c r="B50">
        <v>1</v>
      </c>
      <c r="C50">
        <v>1</v>
      </c>
      <c r="D50" t="s">
        <v>4</v>
      </c>
      <c r="E50" t="s">
        <v>9</v>
      </c>
      <c r="F50">
        <v>1</v>
      </c>
      <c r="G50" s="1">
        <v>44763</v>
      </c>
      <c r="H50">
        <v>2424</v>
      </c>
      <c r="I50">
        <v>68.58</v>
      </c>
      <c r="J50" t="s">
        <v>15</v>
      </c>
      <c r="K50">
        <v>15.311203319502074</v>
      </c>
      <c r="L50">
        <v>35.767634854771778</v>
      </c>
      <c r="M50">
        <v>52.074688796680505</v>
      </c>
      <c r="N50">
        <v>41.348547717842322</v>
      </c>
      <c r="O50">
        <v>5.0311203319502074</v>
      </c>
      <c r="P50">
        <v>-0.49792531120331945</v>
      </c>
      <c r="Q50">
        <v>61.037012448132785</v>
      </c>
      <c r="R50">
        <v>2.3043824701195215</v>
      </c>
      <c r="S50">
        <v>36.757261410788374</v>
      </c>
      <c r="T50">
        <v>60.363648032919542</v>
      </c>
      <c r="U50">
        <v>113.09018891018255</v>
      </c>
      <c r="V50">
        <v>109.03303993329008</v>
      </c>
    </row>
    <row r="51" spans="1:22" x14ac:dyDescent="0.2">
      <c r="A51">
        <v>2022</v>
      </c>
      <c r="B51">
        <v>2</v>
      </c>
      <c r="C51">
        <v>2</v>
      </c>
      <c r="D51" t="s">
        <v>4</v>
      </c>
      <c r="E51" t="s">
        <v>9</v>
      </c>
      <c r="F51">
        <v>1</v>
      </c>
      <c r="G51" s="1">
        <v>44763</v>
      </c>
      <c r="H51">
        <v>3524</v>
      </c>
      <c r="I51">
        <v>73.66</v>
      </c>
      <c r="J51" t="s">
        <v>15</v>
      </c>
      <c r="K51">
        <v>15.999588435024181</v>
      </c>
      <c r="L51">
        <v>35.312274925403848</v>
      </c>
      <c r="M51">
        <v>51.322152484823548</v>
      </c>
      <c r="N51">
        <v>45.930651301574237</v>
      </c>
      <c r="O51">
        <v>3.2925198065644619</v>
      </c>
      <c r="P51">
        <v>-0.4321432246115855</v>
      </c>
      <c r="Q51">
        <v>61.391737833110412</v>
      </c>
      <c r="R51">
        <v>2.3381716118684839</v>
      </c>
      <c r="S51">
        <v>36.702952978701504</v>
      </c>
      <c r="T51">
        <v>62.154054152612375</v>
      </c>
      <c r="U51">
        <v>118.15190648957295</v>
      </c>
      <c r="V51">
        <v>111.27474310438073</v>
      </c>
    </row>
    <row r="52" spans="1:22" x14ac:dyDescent="0.2">
      <c r="A52">
        <v>2022</v>
      </c>
      <c r="B52">
        <v>3</v>
      </c>
      <c r="C52">
        <v>3</v>
      </c>
      <c r="D52" t="s">
        <v>4</v>
      </c>
      <c r="E52" t="s">
        <v>9</v>
      </c>
      <c r="F52">
        <v>1</v>
      </c>
      <c r="G52" s="1">
        <v>44763</v>
      </c>
      <c r="H52">
        <v>3756</v>
      </c>
      <c r="I52">
        <v>78.739999999999995</v>
      </c>
      <c r="J52" t="s">
        <v>15</v>
      </c>
      <c r="K52">
        <v>14.165555441583756</v>
      </c>
      <c r="L52">
        <v>35.285670325161554</v>
      </c>
      <c r="M52">
        <v>54.89793825007694</v>
      </c>
      <c r="N52">
        <v>48.538311621704793</v>
      </c>
      <c r="O52">
        <v>4.0824699969227618</v>
      </c>
      <c r="P52">
        <v>-0.8308544466099087</v>
      </c>
      <c r="Q52">
        <v>61.412462816699154</v>
      </c>
      <c r="R52">
        <v>2.185874439461883</v>
      </c>
      <c r="S52">
        <v>35.610216432454592</v>
      </c>
      <c r="T52">
        <v>61.270475903885853</v>
      </c>
      <c r="U52">
        <v>108.88582696908072</v>
      </c>
      <c r="V52">
        <v>104.06196336079533</v>
      </c>
    </row>
    <row r="53" spans="1:22" x14ac:dyDescent="0.2">
      <c r="A53">
        <v>2022</v>
      </c>
      <c r="B53">
        <v>4</v>
      </c>
      <c r="C53">
        <v>4</v>
      </c>
      <c r="D53" t="s">
        <v>4</v>
      </c>
      <c r="E53" t="s">
        <v>9</v>
      </c>
      <c r="F53">
        <v>1</v>
      </c>
      <c r="G53" s="1">
        <v>44763</v>
      </c>
      <c r="H53">
        <v>2688</v>
      </c>
      <c r="I53">
        <v>68.58</v>
      </c>
      <c r="J53" t="s">
        <v>15</v>
      </c>
      <c r="K53">
        <v>15.619519240689156</v>
      </c>
      <c r="L53">
        <v>33.942020014443408</v>
      </c>
      <c r="M53">
        <v>53.23429278861034</v>
      </c>
      <c r="N53">
        <v>43.918291550603527</v>
      </c>
      <c r="O53">
        <v>4.4155576189002375</v>
      </c>
      <c r="P53">
        <v>-0.2476013618074899</v>
      </c>
      <c r="Q53">
        <v>62.459166408748587</v>
      </c>
      <c r="R53">
        <v>2.2541860465116277</v>
      </c>
      <c r="S53">
        <v>35.120189827710703</v>
      </c>
      <c r="T53">
        <v>60.959534946391813</v>
      </c>
      <c r="U53">
        <v>111.71880738048323</v>
      </c>
      <c r="V53">
        <v>109.1430863529836</v>
      </c>
    </row>
    <row r="54" spans="1:22" x14ac:dyDescent="0.2">
      <c r="A54">
        <v>2022</v>
      </c>
      <c r="B54">
        <v>1</v>
      </c>
      <c r="C54">
        <v>1</v>
      </c>
      <c r="D54" t="s">
        <v>5</v>
      </c>
      <c r="E54" t="s">
        <v>8</v>
      </c>
      <c r="F54">
        <v>2</v>
      </c>
      <c r="G54" s="1">
        <v>45168</v>
      </c>
      <c r="H54">
        <v>1584</v>
      </c>
      <c r="I54">
        <v>34.29</v>
      </c>
      <c r="J54" t="s">
        <v>15</v>
      </c>
      <c r="K54">
        <v>17.068820814099876</v>
      </c>
      <c r="L54">
        <v>37.715065044062115</v>
      </c>
      <c r="M54">
        <v>54.227864036928239</v>
      </c>
      <c r="N54">
        <v>41.680654637012168</v>
      </c>
      <c r="O54">
        <v>6.347041544271927</v>
      </c>
      <c r="P54">
        <v>-0.72387746537977338</v>
      </c>
      <c r="Q54">
        <v>59.51996433067562</v>
      </c>
      <c r="R54">
        <v>2.2128845037724898</v>
      </c>
      <c r="S54">
        <v>33.223143096936624</v>
      </c>
      <c r="T54">
        <v>59.051749690949777</v>
      </c>
      <c r="U54">
        <v>106.23959496890625</v>
      </c>
      <c r="V54">
        <v>102.10140056778559</v>
      </c>
    </row>
    <row r="55" spans="1:22" x14ac:dyDescent="0.2">
      <c r="A55">
        <v>2022</v>
      </c>
      <c r="B55">
        <v>2</v>
      </c>
      <c r="C55">
        <v>2</v>
      </c>
      <c r="D55" t="s">
        <v>5</v>
      </c>
      <c r="E55" t="s">
        <v>8</v>
      </c>
      <c r="F55">
        <v>2</v>
      </c>
      <c r="G55" s="1">
        <v>45168</v>
      </c>
      <c r="H55">
        <v>1008</v>
      </c>
      <c r="I55">
        <v>34.29</v>
      </c>
      <c r="J55" t="s">
        <v>15</v>
      </c>
      <c r="K55">
        <v>23.024736457572274</v>
      </c>
      <c r="L55">
        <v>30.884041331802525</v>
      </c>
      <c r="M55">
        <v>45.350172215843862</v>
      </c>
      <c r="N55">
        <v>41.290053230351738</v>
      </c>
      <c r="O55">
        <v>4.3419267299864321</v>
      </c>
      <c r="P55">
        <v>0.20874647740319383</v>
      </c>
      <c r="Q55">
        <v>64.841331802525843</v>
      </c>
      <c r="R55">
        <v>2.6460759493670882</v>
      </c>
      <c r="S55">
        <v>34.590856904289737</v>
      </c>
      <c r="T55">
        <v>63.340654608042541</v>
      </c>
      <c r="U55">
        <v>136.26356323212113</v>
      </c>
      <c r="V55">
        <v>133.00394465705034</v>
      </c>
    </row>
    <row r="56" spans="1:22" x14ac:dyDescent="0.2">
      <c r="A56">
        <v>2022</v>
      </c>
      <c r="B56">
        <v>3</v>
      </c>
      <c r="C56">
        <v>3</v>
      </c>
      <c r="D56" t="s">
        <v>5</v>
      </c>
      <c r="E56" t="s">
        <v>8</v>
      </c>
      <c r="F56">
        <v>2</v>
      </c>
      <c r="G56" s="1">
        <v>45168</v>
      </c>
      <c r="H56">
        <v>1248</v>
      </c>
      <c r="I56">
        <v>52.07</v>
      </c>
      <c r="J56" t="s">
        <v>15</v>
      </c>
      <c r="K56">
        <v>18.926287092377059</v>
      </c>
      <c r="L56">
        <v>35.933731781482649</v>
      </c>
      <c r="M56">
        <v>51.913599664464712</v>
      </c>
      <c r="N56">
        <v>39.351997483485377</v>
      </c>
      <c r="O56">
        <v>6.993813568208032</v>
      </c>
      <c r="P56">
        <v>-0.40893362692670648</v>
      </c>
      <c r="Q56">
        <v>60.907622942225018</v>
      </c>
      <c r="R56">
        <v>2.3115330236315899</v>
      </c>
      <c r="S56">
        <v>33.202998846597467</v>
      </c>
      <c r="T56">
        <v>59.504630837915002</v>
      </c>
      <c r="U56">
        <v>111.8267636104449</v>
      </c>
      <c r="V56">
        <v>109.13952079213502</v>
      </c>
    </row>
    <row r="57" spans="1:22" x14ac:dyDescent="0.2">
      <c r="A57">
        <v>2022</v>
      </c>
      <c r="B57">
        <v>4</v>
      </c>
      <c r="C57">
        <v>4</v>
      </c>
      <c r="D57" t="s">
        <v>5</v>
      </c>
      <c r="E57" t="s">
        <v>8</v>
      </c>
      <c r="F57">
        <v>2</v>
      </c>
      <c r="G57" s="1">
        <v>45168</v>
      </c>
      <c r="H57">
        <v>1900</v>
      </c>
      <c r="I57">
        <v>39.369999999999997</v>
      </c>
      <c r="J57" t="s">
        <v>15</v>
      </c>
      <c r="K57">
        <v>15.770571458751451</v>
      </c>
      <c r="L57">
        <v>36.738143023132992</v>
      </c>
      <c r="M57">
        <v>53.628393366430757</v>
      </c>
      <c r="N57">
        <v>41.523185803316785</v>
      </c>
      <c r="O57">
        <v>5.5244533643181581</v>
      </c>
      <c r="P57">
        <v>-0.61265448399704237</v>
      </c>
      <c r="Q57">
        <v>60.280986584979402</v>
      </c>
      <c r="R57">
        <v>2.2376206421114833</v>
      </c>
      <c r="S57">
        <v>34.967677194464983</v>
      </c>
      <c r="T57">
        <v>59.54166215369284</v>
      </c>
      <c r="U57">
        <v>108.3184165046595</v>
      </c>
      <c r="V57">
        <v>104.56277512356228</v>
      </c>
    </row>
    <row r="58" spans="1:22" x14ac:dyDescent="0.2">
      <c r="A58">
        <v>2022</v>
      </c>
      <c r="B58">
        <v>1</v>
      </c>
      <c r="C58">
        <v>1</v>
      </c>
      <c r="D58" t="s">
        <v>6</v>
      </c>
      <c r="E58" t="s">
        <v>8</v>
      </c>
      <c r="F58">
        <v>2</v>
      </c>
      <c r="G58" s="1">
        <v>45170</v>
      </c>
      <c r="H58">
        <v>1404</v>
      </c>
      <c r="I58">
        <v>27.94</v>
      </c>
      <c r="J58" t="s">
        <v>17</v>
      </c>
      <c r="K58">
        <v>17.438948027551664</v>
      </c>
      <c r="L58">
        <v>34.940513462742636</v>
      </c>
      <c r="M58">
        <v>49.446879565852647</v>
      </c>
      <c r="N58">
        <v>40.043832185347526</v>
      </c>
      <c r="O58">
        <v>5.4268419954080578</v>
      </c>
      <c r="P58">
        <v>-9.3926111458985592E-2</v>
      </c>
      <c r="Q58">
        <v>61.681340012523492</v>
      </c>
      <c r="R58">
        <v>2.4268467707893624</v>
      </c>
      <c r="S58">
        <v>36.669380087664351</v>
      </c>
      <c r="T58">
        <v>61.386273015622194</v>
      </c>
      <c r="U58">
        <v>121.11794995020885</v>
      </c>
      <c r="V58">
        <v>116.03965955608784</v>
      </c>
    </row>
    <row r="59" spans="1:22" x14ac:dyDescent="0.2">
      <c r="A59">
        <v>2022</v>
      </c>
      <c r="B59">
        <v>2</v>
      </c>
      <c r="C59">
        <v>2</v>
      </c>
      <c r="D59" t="s">
        <v>6</v>
      </c>
      <c r="E59" t="s">
        <v>8</v>
      </c>
      <c r="F59">
        <v>2</v>
      </c>
      <c r="G59" s="1">
        <v>45170</v>
      </c>
      <c r="H59">
        <v>1080</v>
      </c>
      <c r="I59">
        <v>30.48</v>
      </c>
      <c r="J59" t="s">
        <v>16</v>
      </c>
      <c r="K59">
        <v>16.414141414141412</v>
      </c>
      <c r="L59">
        <v>33.375420875420872</v>
      </c>
      <c r="M59">
        <v>49.463383838383834</v>
      </c>
      <c r="N59">
        <v>43.371212121212118</v>
      </c>
      <c r="O59">
        <v>5.3556397306397301</v>
      </c>
      <c r="P59">
        <v>-0.22095959595959594</v>
      </c>
      <c r="Q59">
        <v>62.900547138047145</v>
      </c>
      <c r="R59">
        <v>2.426037013401404</v>
      </c>
      <c r="S59">
        <v>37.805871212121218</v>
      </c>
      <c r="T59">
        <v>62.355103205348939</v>
      </c>
      <c r="U59">
        <v>122.98844581352931</v>
      </c>
      <c r="V59">
        <v>118.29384148845126</v>
      </c>
    </row>
    <row r="60" spans="1:22" x14ac:dyDescent="0.2">
      <c r="A60">
        <v>2022</v>
      </c>
      <c r="B60">
        <v>3</v>
      </c>
      <c r="C60">
        <v>3</v>
      </c>
      <c r="D60" t="s">
        <v>6</v>
      </c>
      <c r="E60" t="s">
        <v>8</v>
      </c>
      <c r="F60">
        <v>2</v>
      </c>
      <c r="G60" s="1">
        <v>45170</v>
      </c>
      <c r="H60">
        <v>1564</v>
      </c>
      <c r="I60">
        <v>38.1</v>
      </c>
      <c r="J60" t="s">
        <v>16</v>
      </c>
      <c r="K60">
        <v>16.975405546834118</v>
      </c>
      <c r="L60">
        <v>32.946101517530089</v>
      </c>
      <c r="M60">
        <v>50.350601779173211</v>
      </c>
      <c r="N60">
        <v>40.408163265306122</v>
      </c>
      <c r="O60">
        <v>6.1538461538461542</v>
      </c>
      <c r="P60">
        <v>-0.12558869701726844</v>
      </c>
      <c r="Q60">
        <v>63.234986917844068</v>
      </c>
      <c r="R60">
        <v>2.383288297651216</v>
      </c>
      <c r="S60">
        <v>36.324123495552065</v>
      </c>
      <c r="T60">
        <v>61.103071684020549</v>
      </c>
      <c r="U60">
        <v>118.39531357322727</v>
      </c>
      <c r="V60">
        <v>116.82729017319807</v>
      </c>
    </row>
    <row r="61" spans="1:22" x14ac:dyDescent="0.2">
      <c r="A61">
        <v>2022</v>
      </c>
      <c r="B61">
        <v>4</v>
      </c>
      <c r="C61">
        <v>4</v>
      </c>
      <c r="D61" t="s">
        <v>6</v>
      </c>
      <c r="E61" t="s">
        <v>8</v>
      </c>
      <c r="F61">
        <v>2</v>
      </c>
      <c r="G61" s="1">
        <v>45170</v>
      </c>
      <c r="H61">
        <v>1544</v>
      </c>
      <c r="I61">
        <v>29.21</v>
      </c>
      <c r="J61" t="s">
        <v>16</v>
      </c>
      <c r="K61">
        <v>13.889470378898888</v>
      </c>
      <c r="L61">
        <v>35.231316725978637</v>
      </c>
      <c r="M61">
        <v>47.938036424534218</v>
      </c>
      <c r="N61">
        <v>42.401088549298713</v>
      </c>
      <c r="O61">
        <v>7.0860372618798406</v>
      </c>
      <c r="P61">
        <v>-0.97341427674272551</v>
      </c>
      <c r="Q61">
        <v>61.454804270462645</v>
      </c>
      <c r="R61">
        <v>2.5032314410480354</v>
      </c>
      <c r="S61">
        <v>42.501570023027007</v>
      </c>
      <c r="T61">
        <v>62.100465513963812</v>
      </c>
      <c r="U61">
        <v>126.38360794981583</v>
      </c>
      <c r="V61">
        <v>119.25240174672494</v>
      </c>
    </row>
    <row r="62" spans="1:22" x14ac:dyDescent="0.2">
      <c r="A62">
        <v>2022</v>
      </c>
      <c r="B62">
        <v>1</v>
      </c>
      <c r="C62">
        <v>1</v>
      </c>
      <c r="D62" t="s">
        <v>2</v>
      </c>
      <c r="E62" t="s">
        <v>8</v>
      </c>
      <c r="F62">
        <v>2</v>
      </c>
      <c r="G62" s="1">
        <v>44782</v>
      </c>
      <c r="H62">
        <v>932</v>
      </c>
      <c r="I62">
        <v>45.72</v>
      </c>
      <c r="J62" t="s">
        <v>15</v>
      </c>
      <c r="K62">
        <v>18.875838926174495</v>
      </c>
      <c r="L62">
        <v>31.753355704697988</v>
      </c>
      <c r="M62">
        <v>47.598573825503351</v>
      </c>
      <c r="N62">
        <v>42.554530201342274</v>
      </c>
      <c r="O62">
        <v>4.949664429530201</v>
      </c>
      <c r="P62">
        <v>-3.1459731543624157E-2</v>
      </c>
      <c r="Q62">
        <v>64.164135906040272</v>
      </c>
      <c r="R62">
        <v>2.5210839391936553</v>
      </c>
      <c r="S62">
        <v>36.888947147651017</v>
      </c>
      <c r="T62">
        <v>62.878605533851228</v>
      </c>
      <c r="U62">
        <v>128.87987197584198</v>
      </c>
      <c r="V62">
        <v>125.39780814337756</v>
      </c>
    </row>
    <row r="63" spans="1:22" x14ac:dyDescent="0.2">
      <c r="A63">
        <v>2022</v>
      </c>
      <c r="B63">
        <v>2</v>
      </c>
      <c r="C63">
        <v>2</v>
      </c>
      <c r="D63" t="s">
        <v>2</v>
      </c>
      <c r="E63" t="s">
        <v>8</v>
      </c>
      <c r="F63">
        <v>2</v>
      </c>
      <c r="G63" s="1">
        <v>44782</v>
      </c>
      <c r="H63">
        <v>1380</v>
      </c>
      <c r="I63">
        <v>43.18</v>
      </c>
      <c r="J63" t="s">
        <v>15</v>
      </c>
      <c r="K63">
        <v>19.92693110647182</v>
      </c>
      <c r="L63">
        <v>31.200417536534449</v>
      </c>
      <c r="M63">
        <v>49.603340292275576</v>
      </c>
      <c r="N63">
        <v>46.054279749478077</v>
      </c>
      <c r="O63">
        <v>5.6471816283924854</v>
      </c>
      <c r="P63">
        <v>-0.29227557411273491</v>
      </c>
      <c r="Q63">
        <v>64.594874739039668</v>
      </c>
      <c r="R63">
        <v>2.4191919191919191</v>
      </c>
      <c r="S63">
        <v>34.234237995824628</v>
      </c>
      <c r="T63">
        <v>62.644264647643624</v>
      </c>
      <c r="U63">
        <v>123.2101616417069</v>
      </c>
      <c r="V63">
        <v>121.13751859682093</v>
      </c>
    </row>
    <row r="64" spans="1:22" x14ac:dyDescent="0.2">
      <c r="A64">
        <v>2022</v>
      </c>
      <c r="B64">
        <v>3</v>
      </c>
      <c r="C64">
        <v>3</v>
      </c>
      <c r="D64" t="s">
        <v>2</v>
      </c>
      <c r="E64" t="s">
        <v>8</v>
      </c>
      <c r="F64">
        <v>2</v>
      </c>
      <c r="G64" s="1">
        <v>44782</v>
      </c>
      <c r="H64">
        <v>1128</v>
      </c>
      <c r="I64">
        <v>38.1</v>
      </c>
      <c r="J64" t="s">
        <v>15</v>
      </c>
      <c r="K64">
        <v>18.627145085803431</v>
      </c>
      <c r="L64">
        <v>32.324492979719182</v>
      </c>
      <c r="M64">
        <v>48.174726989079559</v>
      </c>
      <c r="N64">
        <v>42.589703588143522</v>
      </c>
      <c r="O64">
        <v>5.1378055122204893</v>
      </c>
      <c r="P64">
        <v>-0.2080083203328133</v>
      </c>
      <c r="Q64">
        <v>63.719219968798761</v>
      </c>
      <c r="R64">
        <v>2.490932642487047</v>
      </c>
      <c r="S64">
        <v>36.778367134685389</v>
      </c>
      <c r="T64">
        <v>62.452054664083605</v>
      </c>
      <c r="U64">
        <v>126.4746841895539</v>
      </c>
      <c r="V64">
        <v>123.03898060007234</v>
      </c>
    </row>
    <row r="65" spans="1:22" x14ac:dyDescent="0.2">
      <c r="A65">
        <v>2022</v>
      </c>
      <c r="B65">
        <v>4</v>
      </c>
      <c r="C65">
        <v>4</v>
      </c>
      <c r="D65" t="s">
        <v>2</v>
      </c>
      <c r="E65" t="s">
        <v>8</v>
      </c>
      <c r="F65">
        <v>2</v>
      </c>
      <c r="G65" s="1">
        <v>44782</v>
      </c>
      <c r="H65">
        <v>976</v>
      </c>
      <c r="I65">
        <v>40.64</v>
      </c>
      <c r="J65" t="s">
        <v>15</v>
      </c>
      <c r="K65">
        <v>18.052949760266834</v>
      </c>
      <c r="L65">
        <v>33.906608296852205</v>
      </c>
      <c r="M65">
        <v>49.687304565353344</v>
      </c>
      <c r="N65">
        <v>38.326037106524915</v>
      </c>
      <c r="O65">
        <v>5.1386283093600165</v>
      </c>
      <c r="P65">
        <v>-0.23973316656243485</v>
      </c>
      <c r="Q65">
        <v>62.486752136752138</v>
      </c>
      <c r="R65">
        <v>2.4151038388923851</v>
      </c>
      <c r="S65">
        <v>35.977590160516982</v>
      </c>
      <c r="T65">
        <v>60.507415172709955</v>
      </c>
      <c r="U65">
        <v>118.80625257322534</v>
      </c>
      <c r="V65">
        <v>116.98604260882716</v>
      </c>
    </row>
    <row r="66" spans="1:22" x14ac:dyDescent="0.2">
      <c r="A66">
        <v>2022</v>
      </c>
      <c r="B66">
        <v>1</v>
      </c>
      <c r="C66">
        <v>1</v>
      </c>
      <c r="D66" t="s">
        <v>4</v>
      </c>
      <c r="E66" t="s">
        <v>8</v>
      </c>
      <c r="F66">
        <v>2</v>
      </c>
      <c r="G66" s="1">
        <v>44782</v>
      </c>
      <c r="H66">
        <v>888</v>
      </c>
      <c r="I66">
        <v>38.1</v>
      </c>
      <c r="J66" t="s">
        <v>15</v>
      </c>
      <c r="K66">
        <v>20.134369095108124</v>
      </c>
      <c r="L66">
        <v>32.521520050388411</v>
      </c>
      <c r="M66">
        <v>48.299391140037784</v>
      </c>
      <c r="N66">
        <v>41.119042620197355</v>
      </c>
      <c r="O66">
        <v>5.1438169221079155</v>
      </c>
      <c r="P66">
        <v>-8.3980684442578196E-2</v>
      </c>
      <c r="Q66">
        <v>63.565735880747432</v>
      </c>
      <c r="R66">
        <v>2.4845033688328626</v>
      </c>
      <c r="S66">
        <v>35.03117782909932</v>
      </c>
      <c r="T66">
        <v>61.942251873377131</v>
      </c>
      <c r="U66">
        <v>125.11848248170665</v>
      </c>
      <c r="V66">
        <v>122.42580227756355</v>
      </c>
    </row>
    <row r="67" spans="1:22" x14ac:dyDescent="0.2">
      <c r="A67">
        <v>2022</v>
      </c>
      <c r="B67">
        <v>2</v>
      </c>
      <c r="C67">
        <v>2</v>
      </c>
      <c r="D67" t="s">
        <v>4</v>
      </c>
      <c r="E67" t="s">
        <v>8</v>
      </c>
      <c r="F67">
        <v>2</v>
      </c>
      <c r="G67" s="1">
        <v>44782</v>
      </c>
      <c r="H67">
        <v>900</v>
      </c>
      <c r="I67">
        <v>43.18</v>
      </c>
      <c r="J67" t="s">
        <v>15</v>
      </c>
      <c r="K67">
        <v>20.062532569046379</v>
      </c>
      <c r="L67">
        <v>30.932777488275143</v>
      </c>
      <c r="M67">
        <v>46.305367378843151</v>
      </c>
      <c r="N67">
        <v>42.563835330901512</v>
      </c>
      <c r="O67">
        <v>5.0026055237102653</v>
      </c>
      <c r="P67">
        <v>-0.11464304325169358</v>
      </c>
      <c r="Q67">
        <v>64.803366336633673</v>
      </c>
      <c r="R67">
        <v>2.5914922349763669</v>
      </c>
      <c r="S67">
        <v>36.988118811881186</v>
      </c>
      <c r="T67">
        <v>63.216489270879691</v>
      </c>
      <c r="U67">
        <v>133.19109029914759</v>
      </c>
      <c r="V67">
        <v>130.18404702458531</v>
      </c>
    </row>
    <row r="68" spans="1:22" x14ac:dyDescent="0.2">
      <c r="A68">
        <v>2022</v>
      </c>
      <c r="B68">
        <v>3</v>
      </c>
      <c r="C68">
        <v>3</v>
      </c>
      <c r="D68" t="s">
        <v>4</v>
      </c>
      <c r="E68" t="s">
        <v>8</v>
      </c>
      <c r="F68">
        <v>2</v>
      </c>
      <c r="G68" s="1">
        <v>44782</v>
      </c>
      <c r="H68">
        <v>1072</v>
      </c>
      <c r="I68">
        <v>45.72</v>
      </c>
      <c r="J68" t="s">
        <v>15</v>
      </c>
      <c r="K68">
        <v>19.001879306744623</v>
      </c>
      <c r="L68">
        <v>33.044476926289413</v>
      </c>
      <c r="M68">
        <v>48.736688243892253</v>
      </c>
      <c r="N68">
        <v>40.686991021089995</v>
      </c>
      <c r="O68">
        <v>5.3873460012528716</v>
      </c>
      <c r="P68">
        <v>-0.1252871163082063</v>
      </c>
      <c r="Q68">
        <v>63.158352474420553</v>
      </c>
      <c r="R68">
        <v>2.462210796915167</v>
      </c>
      <c r="S68">
        <v>35.798287742743781</v>
      </c>
      <c r="T68">
        <v>61.69192798975395</v>
      </c>
      <c r="U68">
        <v>123.49474079584161</v>
      </c>
      <c r="V68">
        <v>120.54974990534265</v>
      </c>
    </row>
    <row r="69" spans="1:22" x14ac:dyDescent="0.2">
      <c r="A69">
        <v>2022</v>
      </c>
      <c r="B69">
        <v>4</v>
      </c>
      <c r="C69">
        <v>4</v>
      </c>
      <c r="D69" t="s">
        <v>4</v>
      </c>
      <c r="E69" t="s">
        <v>8</v>
      </c>
      <c r="F69">
        <v>2</v>
      </c>
      <c r="G69" s="1">
        <v>44782</v>
      </c>
      <c r="H69">
        <v>516</v>
      </c>
      <c r="I69">
        <v>38.1</v>
      </c>
      <c r="J69" t="s">
        <v>15</v>
      </c>
      <c r="K69">
        <v>21.296296296296294</v>
      </c>
      <c r="L69">
        <v>31.534090909090907</v>
      </c>
      <c r="M69">
        <v>46.517255892255889</v>
      </c>
      <c r="N69">
        <v>40.204124579124581</v>
      </c>
      <c r="O69">
        <v>4.9031986531986531</v>
      </c>
      <c r="P69">
        <v>7.3653198653198651E-2</v>
      </c>
      <c r="Q69">
        <v>64.33494318181819</v>
      </c>
      <c r="R69">
        <v>2.5796878534268268</v>
      </c>
      <c r="S69">
        <v>35.369002525252526</v>
      </c>
      <c r="T69">
        <v>62.536676064357792</v>
      </c>
      <c r="U69">
        <v>131.15862084301784</v>
      </c>
      <c r="V69">
        <v>128.65431897445072</v>
      </c>
    </row>
    <row r="70" spans="1:22" x14ac:dyDescent="0.2">
      <c r="A70">
        <v>2022</v>
      </c>
      <c r="B70">
        <v>1</v>
      </c>
      <c r="C70">
        <v>1</v>
      </c>
      <c r="D70" t="s">
        <v>5</v>
      </c>
      <c r="E70" t="s">
        <v>7</v>
      </c>
      <c r="F70">
        <v>2</v>
      </c>
      <c r="G70" s="1">
        <v>45168</v>
      </c>
      <c r="H70">
        <v>1060</v>
      </c>
      <c r="I70">
        <v>27.94</v>
      </c>
      <c r="J70" t="s">
        <v>15</v>
      </c>
      <c r="K70">
        <v>15.863010820464336</v>
      </c>
      <c r="L70">
        <v>36.096228595440699</v>
      </c>
      <c r="M70">
        <v>48.849669082886862</v>
      </c>
      <c r="N70">
        <v>39.394894421682949</v>
      </c>
      <c r="O70">
        <v>5.9880239520958085</v>
      </c>
      <c r="P70">
        <v>-0.90345624540392899</v>
      </c>
      <c r="Q70">
        <v>60.781037924151704</v>
      </c>
      <c r="R70">
        <v>2.4565161290322579</v>
      </c>
      <c r="S70">
        <v>39.610253177854815</v>
      </c>
      <c r="T70">
        <v>60.660952956743472</v>
      </c>
      <c r="U70">
        <v>121.15008889488405</v>
      </c>
      <c r="V70">
        <v>115.74387596899226</v>
      </c>
    </row>
    <row r="71" spans="1:22" x14ac:dyDescent="0.2">
      <c r="A71">
        <v>2022</v>
      </c>
      <c r="B71">
        <v>2</v>
      </c>
      <c r="C71">
        <v>2</v>
      </c>
      <c r="D71" t="s">
        <v>5</v>
      </c>
      <c r="E71" t="s">
        <v>7</v>
      </c>
      <c r="F71">
        <v>2</v>
      </c>
      <c r="G71" s="1">
        <v>45168</v>
      </c>
      <c r="H71">
        <v>840</v>
      </c>
      <c r="I71">
        <v>27.94</v>
      </c>
      <c r="J71" t="s">
        <v>15</v>
      </c>
      <c r="K71">
        <v>17.656315568610996</v>
      </c>
      <c r="L71">
        <v>36.319765002098201</v>
      </c>
      <c r="M71">
        <v>47.261854804867816</v>
      </c>
      <c r="N71">
        <v>38.103231221149812</v>
      </c>
      <c r="O71">
        <v>5.9378934116659678</v>
      </c>
      <c r="P71">
        <v>-0.41963911036508611</v>
      </c>
      <c r="Q71">
        <v>60.606903063365507</v>
      </c>
      <c r="R71">
        <v>2.5390455049944505</v>
      </c>
      <c r="S71">
        <v>38.80979857322702</v>
      </c>
      <c r="T71">
        <v>61.394166553010734</v>
      </c>
      <c r="U71">
        <v>126.73380700756306</v>
      </c>
      <c r="V71">
        <v>119.2896781354051</v>
      </c>
    </row>
    <row r="72" spans="1:22" x14ac:dyDescent="0.2">
      <c r="A72">
        <v>2022</v>
      </c>
      <c r="B72">
        <v>3</v>
      </c>
      <c r="C72">
        <v>3</v>
      </c>
      <c r="D72" t="s">
        <v>5</v>
      </c>
      <c r="E72" t="s">
        <v>7</v>
      </c>
      <c r="F72">
        <v>2</v>
      </c>
      <c r="G72" s="1">
        <v>45168</v>
      </c>
      <c r="H72">
        <v>988</v>
      </c>
      <c r="I72">
        <v>27.94</v>
      </c>
      <c r="J72" t="s">
        <v>15</v>
      </c>
      <c r="K72">
        <v>15.235893663969739</v>
      </c>
      <c r="L72">
        <v>36.41903961332352</v>
      </c>
      <c r="M72">
        <v>51.034990017862768</v>
      </c>
      <c r="N72">
        <v>41.578228433329826</v>
      </c>
      <c r="O72">
        <v>6.7668382893769046</v>
      </c>
      <c r="P72">
        <v>-0.93516864558159085</v>
      </c>
      <c r="Q72">
        <v>60.529568141220985</v>
      </c>
      <c r="R72">
        <v>2.3513279802347129</v>
      </c>
      <c r="S72">
        <v>38.236734264999477</v>
      </c>
      <c r="T72">
        <v>60.381149751054082</v>
      </c>
      <c r="U72">
        <v>115.4275503157689</v>
      </c>
      <c r="V72">
        <v>110.32935442013687</v>
      </c>
    </row>
    <row r="73" spans="1:22" x14ac:dyDescent="0.2">
      <c r="A73">
        <v>2022</v>
      </c>
      <c r="B73">
        <v>4</v>
      </c>
      <c r="C73">
        <v>4</v>
      </c>
      <c r="D73" t="s">
        <v>5</v>
      </c>
      <c r="E73" t="s">
        <v>7</v>
      </c>
      <c r="F73">
        <v>2</v>
      </c>
      <c r="G73" s="1">
        <v>45168</v>
      </c>
      <c r="H73">
        <v>1552</v>
      </c>
      <c r="I73">
        <v>29.21</v>
      </c>
      <c r="J73" t="s">
        <v>15</v>
      </c>
      <c r="K73">
        <v>15.579520469060832</v>
      </c>
      <c r="L73">
        <v>36.760548633650927</v>
      </c>
      <c r="M73">
        <v>51.376819181237565</v>
      </c>
      <c r="N73">
        <v>36.718668202282487</v>
      </c>
      <c r="O73">
        <v>6.8893309601088886</v>
      </c>
      <c r="P73">
        <v>-0.83760862736886188</v>
      </c>
      <c r="Q73">
        <v>60.263532614385937</v>
      </c>
      <c r="R73">
        <v>2.3356837171387816</v>
      </c>
      <c r="S73">
        <v>37.477646319757092</v>
      </c>
      <c r="T73">
        <v>58.767298694006698</v>
      </c>
      <c r="U73">
        <v>111.59497777221353</v>
      </c>
      <c r="V73">
        <v>109.11360609665358</v>
      </c>
    </row>
    <row r="74" spans="1:22" x14ac:dyDescent="0.2">
      <c r="A74">
        <v>2022</v>
      </c>
      <c r="B74">
        <v>1</v>
      </c>
      <c r="C74">
        <v>1</v>
      </c>
      <c r="D74" t="s">
        <v>6</v>
      </c>
      <c r="E74" t="s">
        <v>7</v>
      </c>
      <c r="F74">
        <v>2</v>
      </c>
      <c r="G74" s="1">
        <v>45170</v>
      </c>
      <c r="H74">
        <v>1324</v>
      </c>
      <c r="I74">
        <v>27.94</v>
      </c>
      <c r="J74" t="s">
        <v>15</v>
      </c>
      <c r="K74">
        <v>15.361064189189191</v>
      </c>
      <c r="L74">
        <v>35.758023648648646</v>
      </c>
      <c r="M74">
        <v>47.951858108108105</v>
      </c>
      <c r="N74">
        <v>38.344594594594597</v>
      </c>
      <c r="O74">
        <v>6.9679054054054053</v>
      </c>
      <c r="P74">
        <v>-0.47508445945945948</v>
      </c>
      <c r="Q74">
        <v>61.044499577702709</v>
      </c>
      <c r="R74">
        <v>2.5025099075297228</v>
      </c>
      <c r="S74">
        <v>40.518792229729726</v>
      </c>
      <c r="T74">
        <v>61.330593804213834</v>
      </c>
      <c r="U74">
        <v>124.78082815424891</v>
      </c>
      <c r="V74">
        <v>118.42206588635271</v>
      </c>
    </row>
    <row r="75" spans="1:22" x14ac:dyDescent="0.2">
      <c r="A75">
        <v>2022</v>
      </c>
      <c r="B75">
        <v>2</v>
      </c>
      <c r="C75">
        <v>2</v>
      </c>
      <c r="D75" t="s">
        <v>6</v>
      </c>
      <c r="E75" t="s">
        <v>7</v>
      </c>
      <c r="F75">
        <v>2</v>
      </c>
      <c r="G75" s="1">
        <v>45170</v>
      </c>
      <c r="H75">
        <v>1064</v>
      </c>
      <c r="I75">
        <v>24.13</v>
      </c>
      <c r="J75" t="s">
        <v>16</v>
      </c>
      <c r="K75">
        <v>15.432621112756504</v>
      </c>
      <c r="L75">
        <v>35.05394541992807</v>
      </c>
      <c r="M75">
        <v>50.983710598688383</v>
      </c>
      <c r="N75">
        <v>43.314998942246667</v>
      </c>
      <c r="O75">
        <v>5.8599534588533952</v>
      </c>
      <c r="P75">
        <v>-0.63465199915379722</v>
      </c>
      <c r="Q75">
        <v>61.592976517876039</v>
      </c>
      <c r="R75">
        <v>2.3536929460580915</v>
      </c>
      <c r="S75">
        <v>37.787180029617097</v>
      </c>
      <c r="T75">
        <v>61.29042073912143</v>
      </c>
      <c r="U75">
        <v>117.28360240211599</v>
      </c>
      <c r="V75">
        <v>112.38058477274923</v>
      </c>
    </row>
    <row r="76" spans="1:22" x14ac:dyDescent="0.2">
      <c r="A76">
        <v>2022</v>
      </c>
      <c r="B76">
        <v>3</v>
      </c>
      <c r="C76">
        <v>3</v>
      </c>
      <c r="D76" t="s">
        <v>6</v>
      </c>
      <c r="E76" t="s">
        <v>7</v>
      </c>
      <c r="F76">
        <v>2</v>
      </c>
      <c r="G76" s="1">
        <v>45170</v>
      </c>
      <c r="H76">
        <v>1696</v>
      </c>
      <c r="I76">
        <v>29.21</v>
      </c>
      <c r="J76" t="s">
        <v>16</v>
      </c>
      <c r="K76">
        <v>13.421767286400668</v>
      </c>
      <c r="L76">
        <v>37.967411740129521</v>
      </c>
      <c r="M76">
        <v>55.661165656987677</v>
      </c>
      <c r="N76">
        <v>43.001880091915609</v>
      </c>
      <c r="O76">
        <v>8.0426154167537085</v>
      </c>
      <c r="P76">
        <v>-1.2325047002297889</v>
      </c>
      <c r="Q76">
        <v>59.323386254439107</v>
      </c>
      <c r="R76">
        <v>2.155901670106962</v>
      </c>
      <c r="S76">
        <v>36.045853352830584</v>
      </c>
      <c r="T76">
        <v>58.660616918627852</v>
      </c>
      <c r="U76">
        <v>102.81831055640203</v>
      </c>
      <c r="V76">
        <v>99.143711242128418</v>
      </c>
    </row>
    <row r="77" spans="1:22" x14ac:dyDescent="0.2">
      <c r="A77">
        <v>2022</v>
      </c>
      <c r="B77">
        <v>4</v>
      </c>
      <c r="C77">
        <v>4</v>
      </c>
      <c r="D77" t="s">
        <v>6</v>
      </c>
      <c r="E77" t="s">
        <v>7</v>
      </c>
      <c r="F77">
        <v>2</v>
      </c>
      <c r="G77" s="1">
        <v>45170</v>
      </c>
      <c r="H77">
        <v>1088</v>
      </c>
      <c r="I77">
        <v>25.4</v>
      </c>
      <c r="J77" t="s">
        <v>16</v>
      </c>
      <c r="K77">
        <v>17.243203215910295</v>
      </c>
      <c r="L77">
        <v>34.422934518142391</v>
      </c>
      <c r="M77">
        <v>50.068761239818052</v>
      </c>
      <c r="N77">
        <v>40.177721358298953</v>
      </c>
      <c r="O77">
        <v>6.3048767587009422</v>
      </c>
      <c r="P77">
        <v>-0.37025282978948476</v>
      </c>
      <c r="Q77">
        <v>62.084534010367079</v>
      </c>
      <c r="R77">
        <v>2.3967039932389604</v>
      </c>
      <c r="S77">
        <v>36.563101660848396</v>
      </c>
      <c r="T77">
        <v>60.835199095758554</v>
      </c>
      <c r="U77">
        <v>118.53980861974938</v>
      </c>
      <c r="V77">
        <v>115.34748107056342</v>
      </c>
    </row>
    <row r="78" spans="1:22" x14ac:dyDescent="0.2">
      <c r="A78">
        <v>2022</v>
      </c>
      <c r="B78">
        <v>1</v>
      </c>
      <c r="C78">
        <v>1</v>
      </c>
      <c r="D78" t="s">
        <v>2</v>
      </c>
      <c r="E78" t="s">
        <v>7</v>
      </c>
      <c r="F78">
        <v>2</v>
      </c>
      <c r="G78" s="1">
        <v>44782</v>
      </c>
      <c r="H78">
        <v>668</v>
      </c>
      <c r="I78">
        <v>45.72</v>
      </c>
      <c r="J78" t="s">
        <v>15</v>
      </c>
      <c r="K78">
        <v>16.842996191282271</v>
      </c>
      <c r="L78">
        <v>36.627168853152767</v>
      </c>
      <c r="M78">
        <v>52.644942869234022</v>
      </c>
      <c r="N78">
        <v>43.472280998730433</v>
      </c>
      <c r="O78">
        <v>4.7714769360981801</v>
      </c>
      <c r="P78">
        <v>-0.66652560304697417</v>
      </c>
      <c r="Q78">
        <v>60.367435463394003</v>
      </c>
      <c r="R78">
        <v>2.2794212218649519</v>
      </c>
      <c r="S78">
        <v>34.863732543377068</v>
      </c>
      <c r="T78">
        <v>60.429082812165063</v>
      </c>
      <c r="U78">
        <v>111.98645022754768</v>
      </c>
      <c r="V78">
        <v>106.6688476781575</v>
      </c>
    </row>
    <row r="79" spans="1:22" x14ac:dyDescent="0.2">
      <c r="A79">
        <v>2022</v>
      </c>
      <c r="B79">
        <v>2</v>
      </c>
      <c r="C79">
        <v>2</v>
      </c>
      <c r="D79" t="s">
        <v>2</v>
      </c>
      <c r="E79" t="s">
        <v>7</v>
      </c>
      <c r="F79">
        <v>2</v>
      </c>
      <c r="G79" s="1">
        <v>44782</v>
      </c>
      <c r="H79">
        <v>1136</v>
      </c>
      <c r="I79">
        <v>38.1</v>
      </c>
      <c r="J79" t="s">
        <v>15</v>
      </c>
      <c r="K79">
        <v>17.705159188820009</v>
      </c>
      <c r="L79">
        <v>35.452348429126829</v>
      </c>
      <c r="M79">
        <v>48.628769570242724</v>
      </c>
      <c r="N79">
        <v>46.737417253336133</v>
      </c>
      <c r="O79">
        <v>5.5584743091310287</v>
      </c>
      <c r="P79">
        <v>-0.87212356835137117</v>
      </c>
      <c r="Q79">
        <v>61.282620573710204</v>
      </c>
      <c r="R79">
        <v>2.4676750216076058</v>
      </c>
      <c r="S79">
        <v>37.942208679205621</v>
      </c>
      <c r="T79">
        <v>62.801853017521523</v>
      </c>
      <c r="U79">
        <v>125.99558048943912</v>
      </c>
      <c r="V79">
        <v>117.2291411227915</v>
      </c>
    </row>
    <row r="80" spans="1:22" x14ac:dyDescent="0.2">
      <c r="A80">
        <v>2022</v>
      </c>
      <c r="B80">
        <v>3</v>
      </c>
      <c r="C80">
        <v>3</v>
      </c>
      <c r="D80" t="s">
        <v>2</v>
      </c>
      <c r="E80" t="s">
        <v>7</v>
      </c>
      <c r="F80">
        <v>2</v>
      </c>
      <c r="G80" s="1">
        <v>44782</v>
      </c>
      <c r="H80">
        <v>856</v>
      </c>
      <c r="I80">
        <v>38.1</v>
      </c>
      <c r="J80" t="s">
        <v>15</v>
      </c>
      <c r="K80">
        <v>19.47184218899141</v>
      </c>
      <c r="L80">
        <v>35.655955032347009</v>
      </c>
      <c r="M80">
        <v>48.319015802312016</v>
      </c>
      <c r="N80">
        <v>43.249549262912289</v>
      </c>
      <c r="O80">
        <v>5.3240004242231409</v>
      </c>
      <c r="P80">
        <v>-0.69996818326439714</v>
      </c>
      <c r="Q80">
        <v>61.124011029801686</v>
      </c>
      <c r="R80">
        <v>2.483494293239684</v>
      </c>
      <c r="S80">
        <v>36.291441298122812</v>
      </c>
      <c r="T80">
        <v>61.901344662929034</v>
      </c>
      <c r="U80">
        <v>124.98507009288377</v>
      </c>
      <c r="V80">
        <v>117.67529656777673</v>
      </c>
    </row>
    <row r="81" spans="1:22" x14ac:dyDescent="0.2">
      <c r="A81">
        <v>2022</v>
      </c>
      <c r="B81">
        <v>4</v>
      </c>
      <c r="C81">
        <v>4</v>
      </c>
      <c r="D81" t="s">
        <v>2</v>
      </c>
      <c r="E81" t="s">
        <v>7</v>
      </c>
      <c r="F81">
        <v>2</v>
      </c>
      <c r="G81" s="1">
        <v>44782</v>
      </c>
      <c r="H81">
        <v>896</v>
      </c>
      <c r="I81">
        <v>43.18</v>
      </c>
      <c r="J81" t="s">
        <v>15</v>
      </c>
      <c r="K81">
        <v>17.710628475500993</v>
      </c>
      <c r="L81">
        <v>35.893400482635613</v>
      </c>
      <c r="M81">
        <v>50.141643059490079</v>
      </c>
      <c r="N81">
        <v>44.664778092540132</v>
      </c>
      <c r="O81">
        <v>5.3509600251809877</v>
      </c>
      <c r="P81">
        <v>-0.66100094428706324</v>
      </c>
      <c r="Q81">
        <v>60.939041024026864</v>
      </c>
      <c r="R81">
        <v>2.3932203389830513</v>
      </c>
      <c r="S81">
        <v>36.318644423460292</v>
      </c>
      <c r="T81">
        <v>61.790550027894653</v>
      </c>
      <c r="U81">
        <v>120.22634234447743</v>
      </c>
      <c r="V81">
        <v>113.05469179598731</v>
      </c>
    </row>
    <row r="82" spans="1:22" x14ac:dyDescent="0.2">
      <c r="A82">
        <v>2022</v>
      </c>
      <c r="B82">
        <v>1</v>
      </c>
      <c r="C82">
        <v>1</v>
      </c>
      <c r="D82" t="s">
        <v>4</v>
      </c>
      <c r="E82" t="s">
        <v>7</v>
      </c>
      <c r="F82">
        <v>2</v>
      </c>
      <c r="G82" s="1">
        <v>44782</v>
      </c>
      <c r="H82">
        <v>872</v>
      </c>
      <c r="I82">
        <v>40.64</v>
      </c>
      <c r="J82" t="s">
        <v>15</v>
      </c>
      <c r="K82">
        <v>18.69100062932662</v>
      </c>
      <c r="L82">
        <v>35.850639815397521</v>
      </c>
      <c r="M82">
        <v>49.486049926578559</v>
      </c>
      <c r="N82">
        <v>41.755821271239775</v>
      </c>
      <c r="O82">
        <v>4.7094608768617583</v>
      </c>
      <c r="P82">
        <v>-0.28319697923222154</v>
      </c>
      <c r="Q82">
        <v>60.972351583805334</v>
      </c>
      <c r="R82">
        <v>2.4249258160237388</v>
      </c>
      <c r="S82">
        <v>35.570169918187531</v>
      </c>
      <c r="T82">
        <v>61.526364728044953</v>
      </c>
      <c r="U82">
        <v>121.29826845132405</v>
      </c>
      <c r="V82">
        <v>114.61506156530655</v>
      </c>
    </row>
    <row r="83" spans="1:22" x14ac:dyDescent="0.2">
      <c r="A83">
        <v>2022</v>
      </c>
      <c r="B83">
        <v>2</v>
      </c>
      <c r="C83">
        <v>2</v>
      </c>
      <c r="D83" t="s">
        <v>4</v>
      </c>
      <c r="E83" t="s">
        <v>7</v>
      </c>
      <c r="F83">
        <v>2</v>
      </c>
      <c r="G83" s="1">
        <v>44782</v>
      </c>
      <c r="H83">
        <v>892</v>
      </c>
      <c r="I83">
        <v>38.1</v>
      </c>
      <c r="J83" t="s">
        <v>15</v>
      </c>
      <c r="K83">
        <v>21.821233738984475</v>
      </c>
      <c r="L83">
        <v>33.602601762484269</v>
      </c>
      <c r="M83">
        <v>44.6286193873269</v>
      </c>
      <c r="N83">
        <v>43.652958455728076</v>
      </c>
      <c r="O83">
        <v>5.927402433906841</v>
      </c>
      <c r="P83">
        <v>-0.37767519932857746</v>
      </c>
      <c r="Q83">
        <v>62.723573227024758</v>
      </c>
      <c r="R83">
        <v>2.6888575458392099</v>
      </c>
      <c r="S83">
        <v>37.051825430130087</v>
      </c>
      <c r="T83">
        <v>63.740381205239444</v>
      </c>
      <c r="U83">
        <v>139.34049185233809</v>
      </c>
      <c r="V83">
        <v>130.74011873913469</v>
      </c>
    </row>
    <row r="84" spans="1:22" x14ac:dyDescent="0.2">
      <c r="A84">
        <v>2022</v>
      </c>
      <c r="B84">
        <v>3</v>
      </c>
      <c r="C84">
        <v>3</v>
      </c>
      <c r="D84" t="s">
        <v>4</v>
      </c>
      <c r="E84" t="s">
        <v>7</v>
      </c>
      <c r="F84">
        <v>2</v>
      </c>
      <c r="G84" s="1">
        <v>44782</v>
      </c>
      <c r="H84">
        <v>956</v>
      </c>
      <c r="I84">
        <v>38.1</v>
      </c>
      <c r="J84" t="s">
        <v>15</v>
      </c>
      <c r="K84">
        <v>18.227582590456215</v>
      </c>
      <c r="L84">
        <v>33.812270582066077</v>
      </c>
      <c r="M84">
        <v>49.785002621919247</v>
      </c>
      <c r="N84">
        <v>44.971158888306242</v>
      </c>
      <c r="O84">
        <v>6.0199265862611435</v>
      </c>
      <c r="P84">
        <v>-0.61877294179339271</v>
      </c>
      <c r="Q84">
        <v>62.560241216570532</v>
      </c>
      <c r="R84">
        <v>2.4103644406993889</v>
      </c>
      <c r="S84">
        <v>36.091137912952277</v>
      </c>
      <c r="T84">
        <v>62.030040944336406</v>
      </c>
      <c r="U84">
        <v>121.55691459134603</v>
      </c>
      <c r="V84">
        <v>116.89378358914566</v>
      </c>
    </row>
    <row r="85" spans="1:22" x14ac:dyDescent="0.2">
      <c r="A85">
        <v>2022</v>
      </c>
      <c r="B85">
        <v>4</v>
      </c>
      <c r="C85">
        <v>4</v>
      </c>
      <c r="D85" t="s">
        <v>4</v>
      </c>
      <c r="E85" t="s">
        <v>7</v>
      </c>
      <c r="F85">
        <v>2</v>
      </c>
      <c r="G85" s="1">
        <v>44782</v>
      </c>
      <c r="H85">
        <v>688</v>
      </c>
      <c r="I85">
        <v>30.48</v>
      </c>
      <c r="J85" t="s">
        <v>15</v>
      </c>
      <c r="K85">
        <v>14.147673563701293</v>
      </c>
      <c r="L85">
        <v>34.282113223400906</v>
      </c>
      <c r="M85">
        <v>51.370654343031198</v>
      </c>
      <c r="N85">
        <v>37.20197458250184</v>
      </c>
      <c r="O85">
        <v>5.4511080768826812</v>
      </c>
      <c r="P85">
        <v>-0.35710534607709277</v>
      </c>
      <c r="Q85">
        <v>62.1942337989707</v>
      </c>
      <c r="R85">
        <v>2.3359640155387447</v>
      </c>
      <c r="S85">
        <v>38.434723243356785</v>
      </c>
      <c r="T85">
        <v>59.658842791347155</v>
      </c>
      <c r="U85">
        <v>113.3015528205447</v>
      </c>
      <c r="V85">
        <v>112.62286211503806</v>
      </c>
    </row>
    <row r="86" spans="1:22" x14ac:dyDescent="0.2">
      <c r="A86">
        <v>2022</v>
      </c>
      <c r="B86">
        <v>1</v>
      </c>
      <c r="C86">
        <v>1</v>
      </c>
      <c r="D86" t="s">
        <v>5</v>
      </c>
      <c r="E86" t="s">
        <v>9</v>
      </c>
      <c r="F86">
        <v>2</v>
      </c>
      <c r="G86" s="1">
        <v>45168</v>
      </c>
      <c r="H86">
        <v>2668</v>
      </c>
      <c r="I86">
        <v>45.72</v>
      </c>
      <c r="J86" t="s">
        <v>15</v>
      </c>
      <c r="K86">
        <v>18.436043500776801</v>
      </c>
      <c r="L86">
        <v>34.469186949766964</v>
      </c>
      <c r="M86">
        <v>50.336613153806319</v>
      </c>
      <c r="N86">
        <v>43.780424650440189</v>
      </c>
      <c r="O86">
        <v>4.836872087001554</v>
      </c>
      <c r="P86">
        <v>-0.3625064733298809</v>
      </c>
      <c r="Q86">
        <v>62.048503366131541</v>
      </c>
      <c r="R86">
        <v>2.3839506172839506</v>
      </c>
      <c r="S86">
        <v>35.113412739513208</v>
      </c>
      <c r="T86">
        <v>61.712042605331916</v>
      </c>
      <c r="U86">
        <v>119.60850574214186</v>
      </c>
      <c r="V86">
        <v>114.66710690018184</v>
      </c>
    </row>
    <row r="87" spans="1:22" x14ac:dyDescent="0.2">
      <c r="A87">
        <v>2022</v>
      </c>
      <c r="B87">
        <v>2</v>
      </c>
      <c r="C87">
        <v>2</v>
      </c>
      <c r="D87" t="s">
        <v>5</v>
      </c>
      <c r="E87" t="s">
        <v>9</v>
      </c>
      <c r="F87">
        <v>2</v>
      </c>
      <c r="G87" s="1">
        <v>45168</v>
      </c>
      <c r="H87">
        <v>1804</v>
      </c>
      <c r="I87">
        <v>45.72</v>
      </c>
      <c r="J87" t="s">
        <v>15</v>
      </c>
      <c r="K87">
        <v>19.893871605452087</v>
      </c>
      <c r="L87">
        <v>34.491728228071999</v>
      </c>
      <c r="M87">
        <v>49.609822078867964</v>
      </c>
      <c r="N87">
        <v>44.459473519925083</v>
      </c>
      <c r="O87">
        <v>4.3595879721152846</v>
      </c>
      <c r="P87">
        <v>-0.27052335865154514</v>
      </c>
      <c r="Q87">
        <v>62.030943710331918</v>
      </c>
      <c r="R87">
        <v>2.4188758389261746</v>
      </c>
      <c r="S87">
        <v>34.239517219852246</v>
      </c>
      <c r="T87">
        <v>62.182792682519931</v>
      </c>
      <c r="U87">
        <v>122.28654863146569</v>
      </c>
      <c r="V87">
        <v>116.31407054783831</v>
      </c>
    </row>
    <row r="88" spans="1:22" x14ac:dyDescent="0.2">
      <c r="A88">
        <v>2022</v>
      </c>
      <c r="B88">
        <v>3</v>
      </c>
      <c r="C88">
        <v>3</v>
      </c>
      <c r="D88" t="s">
        <v>5</v>
      </c>
      <c r="E88" t="s">
        <v>9</v>
      </c>
      <c r="F88">
        <v>2</v>
      </c>
      <c r="G88" s="1">
        <v>45168</v>
      </c>
      <c r="H88">
        <v>2528</v>
      </c>
      <c r="I88">
        <v>30.48</v>
      </c>
      <c r="J88" t="s">
        <v>15</v>
      </c>
      <c r="K88">
        <v>21.420413248883811</v>
      </c>
      <c r="L88">
        <v>34.202055861281281</v>
      </c>
      <c r="M88">
        <v>48.208908732218873</v>
      </c>
      <c r="N88">
        <v>48.260824421140065</v>
      </c>
      <c r="O88">
        <v>4.371301007164365</v>
      </c>
      <c r="P88">
        <v>-0.42570864915377421</v>
      </c>
      <c r="Q88">
        <v>62.256598484061882</v>
      </c>
      <c r="R88">
        <v>2.4891664871850097</v>
      </c>
      <c r="S88">
        <v>34.171010279306401</v>
      </c>
      <c r="T88">
        <v>63.556353889403624</v>
      </c>
      <c r="U88">
        <v>128.61979361721475</v>
      </c>
      <c r="V88">
        <v>120.12948725012396</v>
      </c>
    </row>
    <row r="89" spans="1:22" x14ac:dyDescent="0.2">
      <c r="A89">
        <v>2022</v>
      </c>
      <c r="B89">
        <v>4</v>
      </c>
      <c r="C89">
        <v>4</v>
      </c>
      <c r="D89" t="s">
        <v>5</v>
      </c>
      <c r="E89" t="s">
        <v>9</v>
      </c>
      <c r="F89">
        <v>2</v>
      </c>
      <c r="G89" s="1">
        <v>45168</v>
      </c>
      <c r="H89">
        <v>2760</v>
      </c>
      <c r="I89">
        <v>53.34</v>
      </c>
      <c r="J89" t="s">
        <v>15</v>
      </c>
      <c r="K89">
        <v>18.619268418341061</v>
      </c>
      <c r="L89">
        <v>32.890262751159199</v>
      </c>
      <c r="M89">
        <v>49.314786192684181</v>
      </c>
      <c r="N89">
        <v>51.818650180319423</v>
      </c>
      <c r="O89">
        <v>4.6676970633693982</v>
      </c>
      <c r="P89">
        <v>-0.62854198866563626</v>
      </c>
      <c r="Q89">
        <v>63.278485316846989</v>
      </c>
      <c r="R89">
        <v>2.433347262849979</v>
      </c>
      <c r="S89">
        <v>36.146522411128281</v>
      </c>
      <c r="T89">
        <v>64.259171611010117</v>
      </c>
      <c r="U89">
        <v>127.12591817289312</v>
      </c>
      <c r="V89">
        <v>119.36320080855985</v>
      </c>
    </row>
    <row r="90" spans="1:22" x14ac:dyDescent="0.2">
      <c r="A90">
        <v>2022</v>
      </c>
      <c r="B90">
        <v>1</v>
      </c>
      <c r="C90">
        <v>1</v>
      </c>
      <c r="D90" t="s">
        <v>6</v>
      </c>
      <c r="E90" t="s">
        <v>9</v>
      </c>
      <c r="F90">
        <v>2</v>
      </c>
      <c r="G90" s="1">
        <v>45170</v>
      </c>
      <c r="H90">
        <v>1972</v>
      </c>
      <c r="I90">
        <v>40.64</v>
      </c>
      <c r="J90" t="s">
        <v>16</v>
      </c>
      <c r="K90">
        <v>16.741467487736141</v>
      </c>
      <c r="L90">
        <v>35.090282851476879</v>
      </c>
      <c r="M90">
        <v>51.226385554743757</v>
      </c>
      <c r="N90">
        <v>47.500260933096747</v>
      </c>
      <c r="O90">
        <v>4.8742302473645758</v>
      </c>
      <c r="P90">
        <v>-0.52186619350798458</v>
      </c>
      <c r="Q90">
        <v>61.564669658699515</v>
      </c>
      <c r="R90">
        <v>2.3425427872860638</v>
      </c>
      <c r="S90">
        <v>36.13986013986014</v>
      </c>
      <c r="T90">
        <v>62.50097734400795</v>
      </c>
      <c r="U90">
        <v>119.03350705328091</v>
      </c>
      <c r="V90">
        <v>111.79680066715949</v>
      </c>
    </row>
    <row r="91" spans="1:22" x14ac:dyDescent="0.2">
      <c r="A91">
        <v>2022</v>
      </c>
      <c r="B91">
        <v>2</v>
      </c>
      <c r="C91">
        <v>2</v>
      </c>
      <c r="D91" t="s">
        <v>6</v>
      </c>
      <c r="E91" t="s">
        <v>9</v>
      </c>
      <c r="F91">
        <v>2</v>
      </c>
      <c r="G91" s="1">
        <v>45170</v>
      </c>
      <c r="H91">
        <v>2748</v>
      </c>
      <c r="I91">
        <v>40.64</v>
      </c>
      <c r="J91" t="s">
        <v>16</v>
      </c>
      <c r="K91">
        <v>18.822314049586776</v>
      </c>
      <c r="L91">
        <v>32.830578512396698</v>
      </c>
      <c r="M91">
        <v>51.105371900826448</v>
      </c>
      <c r="N91">
        <v>43.801652892561982</v>
      </c>
      <c r="O91">
        <v>5.8574380165289259</v>
      </c>
      <c r="P91">
        <v>-0.25826446280991738</v>
      </c>
      <c r="Q91">
        <v>63.324979338842979</v>
      </c>
      <c r="R91">
        <v>2.3480897513644634</v>
      </c>
      <c r="S91">
        <v>33.907954545454544</v>
      </c>
      <c r="T91">
        <v>61.471085273376147</v>
      </c>
      <c r="U91">
        <v>117.34928889078498</v>
      </c>
      <c r="V91">
        <v>115.26568603946015</v>
      </c>
    </row>
    <row r="92" spans="1:22" x14ac:dyDescent="0.2">
      <c r="A92">
        <v>2022</v>
      </c>
      <c r="B92">
        <v>3</v>
      </c>
      <c r="C92">
        <v>3</v>
      </c>
      <c r="D92" t="s">
        <v>6</v>
      </c>
      <c r="E92" t="s">
        <v>9</v>
      </c>
      <c r="F92">
        <v>2</v>
      </c>
      <c r="G92" s="1">
        <v>45170</v>
      </c>
      <c r="H92">
        <v>2548</v>
      </c>
      <c r="I92">
        <v>44.45</v>
      </c>
      <c r="J92" t="s">
        <v>16</v>
      </c>
      <c r="K92">
        <v>21.593857009442772</v>
      </c>
      <c r="L92">
        <v>34.741102002697929</v>
      </c>
      <c r="M92">
        <v>50.461761959115904</v>
      </c>
      <c r="N92">
        <v>43.872574452630488</v>
      </c>
      <c r="O92">
        <v>4.3685794334336414</v>
      </c>
      <c r="P92">
        <v>-0.10376673238559717</v>
      </c>
      <c r="Q92">
        <v>61.836681539898322</v>
      </c>
      <c r="R92">
        <v>2.378038247995065</v>
      </c>
      <c r="S92">
        <v>31.580471100965028</v>
      </c>
      <c r="T92">
        <v>61.650726476271814</v>
      </c>
      <c r="U92">
        <v>119.19332160752552</v>
      </c>
      <c r="V92">
        <v>113.99224327982061</v>
      </c>
    </row>
    <row r="93" spans="1:22" x14ac:dyDescent="0.2">
      <c r="A93">
        <v>2022</v>
      </c>
      <c r="B93">
        <v>4</v>
      </c>
      <c r="C93">
        <v>4</v>
      </c>
      <c r="D93" t="s">
        <v>6</v>
      </c>
      <c r="E93" t="s">
        <v>9</v>
      </c>
      <c r="F93">
        <v>2</v>
      </c>
      <c r="G93" s="1">
        <v>45170</v>
      </c>
      <c r="H93">
        <v>2504</v>
      </c>
      <c r="I93">
        <v>48.26</v>
      </c>
      <c r="J93" t="s">
        <v>15</v>
      </c>
      <c r="K93">
        <v>15.193863612482925</v>
      </c>
      <c r="L93">
        <v>35.567931070715566</v>
      </c>
      <c r="M93">
        <v>54.197751392245451</v>
      </c>
      <c r="N93">
        <v>48.61826205737102</v>
      </c>
      <c r="O93">
        <v>5.7581170536933906</v>
      </c>
      <c r="P93">
        <v>-0.71451087527582224</v>
      </c>
      <c r="Q93">
        <v>61.19258169591258</v>
      </c>
      <c r="R93">
        <v>2.2141139976735169</v>
      </c>
      <c r="S93">
        <v>35.116738468004627</v>
      </c>
      <c r="T93">
        <v>61.604487317397741</v>
      </c>
      <c r="U93">
        <v>110.89378673898453</v>
      </c>
      <c r="V93">
        <v>105.02895479589168</v>
      </c>
    </row>
    <row r="94" spans="1:22" x14ac:dyDescent="0.2">
      <c r="A94">
        <v>2022</v>
      </c>
      <c r="B94">
        <v>1</v>
      </c>
      <c r="C94">
        <v>1</v>
      </c>
      <c r="D94" t="s">
        <v>2</v>
      </c>
      <c r="E94" t="s">
        <v>9</v>
      </c>
      <c r="F94">
        <v>2</v>
      </c>
      <c r="G94" s="1">
        <v>44782</v>
      </c>
      <c r="H94">
        <v>1504</v>
      </c>
      <c r="I94">
        <v>48.26</v>
      </c>
      <c r="J94" t="s">
        <v>15</v>
      </c>
      <c r="K94">
        <v>20.671322839570514</v>
      </c>
      <c r="L94">
        <v>34.483477535703109</v>
      </c>
      <c r="M94">
        <v>48.045449807151044</v>
      </c>
      <c r="N94">
        <v>46.294172834358378</v>
      </c>
      <c r="O94">
        <v>3.4712811424997394</v>
      </c>
      <c r="P94">
        <v>-0.37527363702699884</v>
      </c>
      <c r="Q94">
        <v>62.037370999687283</v>
      </c>
      <c r="R94">
        <v>2.4976350618355392</v>
      </c>
      <c r="S94">
        <v>35.021682476806006</v>
      </c>
      <c r="T94">
        <v>63.181670144727789</v>
      </c>
      <c r="U94">
        <v>128.29654847056895</v>
      </c>
      <c r="V94">
        <v>120.11373097125444</v>
      </c>
    </row>
    <row r="95" spans="1:22" x14ac:dyDescent="0.2">
      <c r="A95">
        <v>2022</v>
      </c>
      <c r="B95">
        <v>2</v>
      </c>
      <c r="C95">
        <v>2</v>
      </c>
      <c r="D95" t="s">
        <v>2</v>
      </c>
      <c r="E95" t="s">
        <v>9</v>
      </c>
      <c r="F95">
        <v>2</v>
      </c>
      <c r="G95" s="1">
        <v>44782</v>
      </c>
      <c r="H95">
        <v>1148</v>
      </c>
      <c r="I95">
        <v>45.72</v>
      </c>
      <c r="J95" t="s">
        <v>15</v>
      </c>
      <c r="K95">
        <v>20.865324756173482</v>
      </c>
      <c r="L95">
        <v>31.718198796430798</v>
      </c>
      <c r="M95">
        <v>46.544926333264165</v>
      </c>
      <c r="N95">
        <v>43.857646814691847</v>
      </c>
      <c r="O95">
        <v>4.5030089230130734</v>
      </c>
      <c r="P95">
        <v>-0.35277028429134677</v>
      </c>
      <c r="Q95">
        <v>64.191523137580418</v>
      </c>
      <c r="R95">
        <v>2.5781542576905929</v>
      </c>
      <c r="S95">
        <v>36.20066403818219</v>
      </c>
      <c r="T95">
        <v>63.108911873592461</v>
      </c>
      <c r="U95">
        <v>132.28008930497791</v>
      </c>
      <c r="V95">
        <v>128.29120053085052</v>
      </c>
    </row>
    <row r="96" spans="1:22" x14ac:dyDescent="0.2">
      <c r="A96">
        <v>2022</v>
      </c>
      <c r="B96">
        <v>3</v>
      </c>
      <c r="C96">
        <v>3</v>
      </c>
      <c r="D96" t="s">
        <v>2</v>
      </c>
      <c r="E96" t="s">
        <v>9</v>
      </c>
      <c r="F96">
        <v>2</v>
      </c>
      <c r="G96" s="1">
        <v>44782</v>
      </c>
      <c r="H96">
        <v>1356</v>
      </c>
      <c r="I96">
        <v>48.26</v>
      </c>
      <c r="J96" t="s">
        <v>15</v>
      </c>
      <c r="K96">
        <v>23.158773210932608</v>
      </c>
      <c r="L96">
        <v>30.888796161068221</v>
      </c>
      <c r="M96">
        <v>45.660337992906328</v>
      </c>
      <c r="N96">
        <v>43.094095556019198</v>
      </c>
      <c r="O96">
        <v>4.0684331316503233</v>
      </c>
      <c r="P96">
        <v>-6.2591278948466514E-2</v>
      </c>
      <c r="Q96">
        <v>64.837627790527861</v>
      </c>
      <c r="R96">
        <v>2.6281014393420148</v>
      </c>
      <c r="S96">
        <v>34.439703734612962</v>
      </c>
      <c r="T96">
        <v>63.370176110024474</v>
      </c>
      <c r="U96">
        <v>135.4010171106604</v>
      </c>
      <c r="V96">
        <v>132.0929169920993</v>
      </c>
    </row>
    <row r="97" spans="1:22" x14ac:dyDescent="0.2">
      <c r="A97">
        <v>2022</v>
      </c>
      <c r="B97">
        <v>4</v>
      </c>
      <c r="C97">
        <v>4</v>
      </c>
      <c r="D97" t="s">
        <v>2</v>
      </c>
      <c r="E97" t="s">
        <v>9</v>
      </c>
      <c r="F97">
        <v>2</v>
      </c>
      <c r="G97" s="1">
        <v>44782</v>
      </c>
      <c r="H97">
        <v>1448</v>
      </c>
      <c r="I97">
        <v>45.72</v>
      </c>
      <c r="J97" t="s">
        <v>15</v>
      </c>
      <c r="K97">
        <v>19.102416570771002</v>
      </c>
      <c r="L97">
        <v>33.528611779474836</v>
      </c>
      <c r="M97">
        <v>52.829793911497013</v>
      </c>
      <c r="N97">
        <v>42.22198974788158</v>
      </c>
      <c r="O97">
        <v>4.6029919447640966</v>
      </c>
      <c r="P97">
        <v>-0.18830421592216756</v>
      </c>
      <c r="Q97">
        <v>62.781211423789102</v>
      </c>
      <c r="R97">
        <v>2.2714455445544557</v>
      </c>
      <c r="S97">
        <v>31.954179307458944</v>
      </c>
      <c r="T97">
        <v>60.267893524533406</v>
      </c>
      <c r="U97">
        <v>111.29694164714125</v>
      </c>
      <c r="V97">
        <v>110.54581625604422</v>
      </c>
    </row>
    <row r="98" spans="1:22" x14ac:dyDescent="0.2">
      <c r="A98">
        <v>2022</v>
      </c>
      <c r="B98">
        <v>1</v>
      </c>
      <c r="C98">
        <v>1</v>
      </c>
      <c r="D98" t="s">
        <v>4</v>
      </c>
      <c r="E98" t="s">
        <v>9</v>
      </c>
      <c r="F98">
        <v>2</v>
      </c>
      <c r="G98" s="1">
        <v>44782</v>
      </c>
      <c r="H98">
        <v>560</v>
      </c>
      <c r="I98">
        <v>40.64</v>
      </c>
      <c r="J98" t="s">
        <v>15</v>
      </c>
      <c r="K98">
        <v>19.014158363922391</v>
      </c>
      <c r="L98">
        <v>31.987414787624541</v>
      </c>
      <c r="M98">
        <v>45.201887781856321</v>
      </c>
      <c r="N98">
        <v>38.458311484006295</v>
      </c>
      <c r="O98">
        <v>5.652857891976927</v>
      </c>
      <c r="P98">
        <v>-4.195070791819612E-2</v>
      </c>
      <c r="Q98">
        <v>63.981803880440488</v>
      </c>
      <c r="R98">
        <v>2.6547563805104408</v>
      </c>
      <c r="S98">
        <v>38.990036706869425</v>
      </c>
      <c r="T98">
        <v>62.755962165471558</v>
      </c>
      <c r="U98">
        <v>135.44861054785159</v>
      </c>
      <c r="V98">
        <v>131.67139696757135</v>
      </c>
    </row>
    <row r="99" spans="1:22" x14ac:dyDescent="0.2">
      <c r="A99">
        <v>2022</v>
      </c>
      <c r="B99">
        <v>2</v>
      </c>
      <c r="C99">
        <v>2</v>
      </c>
      <c r="D99" t="s">
        <v>4</v>
      </c>
      <c r="E99" t="s">
        <v>9</v>
      </c>
      <c r="F99">
        <v>2</v>
      </c>
      <c r="G99" s="1">
        <v>44782</v>
      </c>
      <c r="H99">
        <v>1260</v>
      </c>
      <c r="I99">
        <v>43.18</v>
      </c>
      <c r="J99" t="s">
        <v>15</v>
      </c>
      <c r="K99">
        <v>23.74319229157939</v>
      </c>
      <c r="L99">
        <v>31.043150397989105</v>
      </c>
      <c r="M99">
        <v>46.250523669878504</v>
      </c>
      <c r="N99">
        <v>44.752827817343942</v>
      </c>
      <c r="O99">
        <v>4.2417260159195642</v>
      </c>
      <c r="P99">
        <v>-8.3787180561374103E-2</v>
      </c>
      <c r="Q99">
        <v>64.717385839966497</v>
      </c>
      <c r="R99">
        <v>2.5945652173913047</v>
      </c>
      <c r="S99">
        <v>33.327607875994971</v>
      </c>
      <c r="T99">
        <v>63.497902145822337</v>
      </c>
      <c r="U99">
        <v>133.94264088200595</v>
      </c>
      <c r="V99">
        <v>130.16548702392993</v>
      </c>
    </row>
    <row r="100" spans="1:22" x14ac:dyDescent="0.2">
      <c r="A100">
        <v>2022</v>
      </c>
      <c r="B100">
        <v>3</v>
      </c>
      <c r="C100">
        <v>3</v>
      </c>
      <c r="D100" t="s">
        <v>4</v>
      </c>
      <c r="E100" t="s">
        <v>9</v>
      </c>
      <c r="F100">
        <v>2</v>
      </c>
      <c r="G100" s="1">
        <v>44782</v>
      </c>
      <c r="H100">
        <v>728</v>
      </c>
      <c r="I100">
        <v>40.64</v>
      </c>
      <c r="J100" t="s">
        <v>15</v>
      </c>
      <c r="K100">
        <v>22.425701130179991</v>
      </c>
      <c r="L100">
        <v>30.609041439933026</v>
      </c>
      <c r="M100">
        <v>46.065299288405193</v>
      </c>
      <c r="N100">
        <v>45.175805776475514</v>
      </c>
      <c r="O100">
        <v>4.426538300544161</v>
      </c>
      <c r="P100">
        <v>0.10464629552113856</v>
      </c>
      <c r="Q100">
        <v>65.055556718292181</v>
      </c>
      <c r="R100">
        <v>2.6049977283053156</v>
      </c>
      <c r="S100">
        <v>34.628924236082042</v>
      </c>
      <c r="T100">
        <v>64.068261374294522</v>
      </c>
      <c r="U100">
        <v>135.68916694025074</v>
      </c>
      <c r="V100">
        <v>131.37176547658044</v>
      </c>
    </row>
    <row r="101" spans="1:22" x14ac:dyDescent="0.2">
      <c r="A101">
        <v>2022</v>
      </c>
      <c r="B101">
        <v>4</v>
      </c>
      <c r="C101">
        <v>4</v>
      </c>
      <c r="D101" t="s">
        <v>4</v>
      </c>
      <c r="E101" t="s">
        <v>9</v>
      </c>
      <c r="F101">
        <v>2</v>
      </c>
      <c r="G101" s="1">
        <v>44782</v>
      </c>
      <c r="H101">
        <v>912</v>
      </c>
      <c r="I101">
        <v>48.26</v>
      </c>
      <c r="J101" t="s">
        <v>15</v>
      </c>
      <c r="K101">
        <v>22.91251964379256</v>
      </c>
      <c r="L101">
        <v>30.01571503404924</v>
      </c>
      <c r="M101">
        <v>43.614457831325304</v>
      </c>
      <c r="N101">
        <v>41.655316919853327</v>
      </c>
      <c r="O101">
        <v>4.4106862231534834</v>
      </c>
      <c r="P101">
        <v>0.13619696176008381</v>
      </c>
      <c r="Q101">
        <v>65.517757988475651</v>
      </c>
      <c r="R101">
        <v>2.7513812154696131</v>
      </c>
      <c r="S101">
        <v>36.389837611314825</v>
      </c>
      <c r="T101">
        <v>64.137074206390778</v>
      </c>
      <c r="U101">
        <v>143.4679196639384</v>
      </c>
      <c r="V101">
        <v>139.73978961951636</v>
      </c>
    </row>
    <row r="102" spans="1:22" x14ac:dyDescent="0.2">
      <c r="A102">
        <v>2023</v>
      </c>
      <c r="B102">
        <v>1</v>
      </c>
      <c r="C102">
        <v>5</v>
      </c>
      <c r="D102" t="s">
        <v>5</v>
      </c>
      <c r="E102" t="s">
        <v>8</v>
      </c>
      <c r="F102">
        <v>1</v>
      </c>
      <c r="G102" s="8">
        <v>45132</v>
      </c>
      <c r="H102">
        <v>2804</v>
      </c>
      <c r="I102">
        <v>90.805000000000007</v>
      </c>
      <c r="J102" t="s">
        <v>15</v>
      </c>
    </row>
    <row r="103" spans="1:22" x14ac:dyDescent="0.2">
      <c r="A103">
        <v>2023</v>
      </c>
      <c r="B103">
        <v>2</v>
      </c>
      <c r="C103">
        <v>6</v>
      </c>
      <c r="D103" t="s">
        <v>5</v>
      </c>
      <c r="E103" t="s">
        <v>8</v>
      </c>
      <c r="F103">
        <v>1</v>
      </c>
      <c r="G103" s="8">
        <v>45132</v>
      </c>
      <c r="H103">
        <v>1392</v>
      </c>
      <c r="I103">
        <v>90.805000000000007</v>
      </c>
      <c r="J103" t="s">
        <v>15</v>
      </c>
    </row>
    <row r="104" spans="1:22" x14ac:dyDescent="0.2">
      <c r="A104">
        <v>2023</v>
      </c>
      <c r="B104">
        <v>3</v>
      </c>
      <c r="C104">
        <v>7</v>
      </c>
      <c r="D104" t="s">
        <v>5</v>
      </c>
      <c r="E104" t="s">
        <v>8</v>
      </c>
      <c r="F104">
        <v>1</v>
      </c>
      <c r="G104" s="8">
        <v>45132</v>
      </c>
      <c r="H104">
        <v>2848</v>
      </c>
      <c r="I104">
        <v>90.805000000000007</v>
      </c>
      <c r="J104" t="s">
        <v>15</v>
      </c>
    </row>
    <row r="105" spans="1:22" x14ac:dyDescent="0.2">
      <c r="A105">
        <v>2023</v>
      </c>
      <c r="B105">
        <v>4</v>
      </c>
      <c r="C105">
        <v>8</v>
      </c>
      <c r="D105" t="s">
        <v>5</v>
      </c>
      <c r="E105" t="s">
        <v>8</v>
      </c>
      <c r="F105">
        <v>1</v>
      </c>
      <c r="G105" s="8">
        <v>45132</v>
      </c>
      <c r="H105">
        <v>1964</v>
      </c>
      <c r="I105">
        <v>90.805000000000007</v>
      </c>
      <c r="J105" t="s">
        <v>15</v>
      </c>
    </row>
    <row r="106" spans="1:22" x14ac:dyDescent="0.2">
      <c r="A106">
        <v>2023</v>
      </c>
      <c r="B106">
        <v>1</v>
      </c>
      <c r="C106">
        <v>5</v>
      </c>
      <c r="D106" t="s">
        <v>6</v>
      </c>
      <c r="E106" t="s">
        <v>8</v>
      </c>
      <c r="F106">
        <v>1</v>
      </c>
      <c r="G106" s="8">
        <v>45132</v>
      </c>
      <c r="H106">
        <v>2476</v>
      </c>
      <c r="I106">
        <v>90.805000000000007</v>
      </c>
      <c r="J106" t="s">
        <v>15</v>
      </c>
    </row>
    <row r="107" spans="1:22" x14ac:dyDescent="0.2">
      <c r="A107">
        <v>2023</v>
      </c>
      <c r="B107">
        <v>2</v>
      </c>
      <c r="C107">
        <v>6</v>
      </c>
      <c r="D107" t="s">
        <v>6</v>
      </c>
      <c r="E107" t="s">
        <v>8</v>
      </c>
      <c r="F107">
        <v>1</v>
      </c>
      <c r="G107" s="8">
        <v>45132</v>
      </c>
      <c r="H107">
        <v>1820</v>
      </c>
      <c r="I107">
        <v>90.805000000000007</v>
      </c>
      <c r="J107" t="s">
        <v>15</v>
      </c>
    </row>
    <row r="108" spans="1:22" x14ac:dyDescent="0.2">
      <c r="A108">
        <v>2023</v>
      </c>
      <c r="B108">
        <v>3</v>
      </c>
      <c r="C108">
        <v>7</v>
      </c>
      <c r="D108" t="s">
        <v>6</v>
      </c>
      <c r="E108" t="s">
        <v>8</v>
      </c>
      <c r="F108">
        <v>1</v>
      </c>
      <c r="G108" s="8">
        <v>45132</v>
      </c>
      <c r="H108">
        <v>1156</v>
      </c>
      <c r="I108">
        <v>90.805000000000007</v>
      </c>
      <c r="J108" t="s">
        <v>15</v>
      </c>
    </row>
    <row r="109" spans="1:22" x14ac:dyDescent="0.2">
      <c r="A109">
        <v>2023</v>
      </c>
      <c r="B109">
        <v>4</v>
      </c>
      <c r="C109">
        <v>8</v>
      </c>
      <c r="D109" t="s">
        <v>6</v>
      </c>
      <c r="E109" t="s">
        <v>8</v>
      </c>
      <c r="F109">
        <v>1</v>
      </c>
      <c r="G109" s="8">
        <v>45132</v>
      </c>
      <c r="H109">
        <v>1392</v>
      </c>
      <c r="I109">
        <v>90.805000000000007</v>
      </c>
      <c r="J109" t="s">
        <v>15</v>
      </c>
    </row>
    <row r="110" spans="1:22" x14ac:dyDescent="0.2">
      <c r="A110">
        <v>2023</v>
      </c>
      <c r="B110">
        <v>1</v>
      </c>
      <c r="C110">
        <v>5</v>
      </c>
      <c r="D110" t="s">
        <v>2</v>
      </c>
      <c r="E110" t="s">
        <v>8</v>
      </c>
      <c r="F110">
        <v>1</v>
      </c>
      <c r="G110" s="8">
        <v>45132</v>
      </c>
      <c r="H110">
        <v>836</v>
      </c>
      <c r="I110">
        <v>90.805000000000007</v>
      </c>
      <c r="J110" t="s">
        <v>15</v>
      </c>
    </row>
    <row r="111" spans="1:22" x14ac:dyDescent="0.2">
      <c r="A111">
        <v>2023</v>
      </c>
      <c r="B111">
        <v>2</v>
      </c>
      <c r="C111">
        <v>6</v>
      </c>
      <c r="D111" t="s">
        <v>2</v>
      </c>
      <c r="E111" t="s">
        <v>8</v>
      </c>
      <c r="F111">
        <v>1</v>
      </c>
      <c r="G111" s="8">
        <v>45132</v>
      </c>
      <c r="H111">
        <v>1308</v>
      </c>
      <c r="I111">
        <v>90.805000000000007</v>
      </c>
      <c r="J111" t="s">
        <v>15</v>
      </c>
    </row>
    <row r="112" spans="1:22" x14ac:dyDescent="0.2">
      <c r="A112">
        <v>2023</v>
      </c>
      <c r="B112">
        <v>3</v>
      </c>
      <c r="C112">
        <v>7</v>
      </c>
      <c r="D112" t="s">
        <v>2</v>
      </c>
      <c r="E112" t="s">
        <v>8</v>
      </c>
      <c r="F112">
        <v>1</v>
      </c>
      <c r="G112" s="8">
        <v>45132</v>
      </c>
      <c r="H112">
        <v>1480</v>
      </c>
      <c r="I112">
        <v>90.805000000000007</v>
      </c>
      <c r="J112" t="s">
        <v>15</v>
      </c>
    </row>
    <row r="113" spans="1:10" x14ac:dyDescent="0.2">
      <c r="A113">
        <v>2023</v>
      </c>
      <c r="B113">
        <v>4</v>
      </c>
      <c r="C113">
        <v>8</v>
      </c>
      <c r="D113" t="s">
        <v>2</v>
      </c>
      <c r="E113" t="s">
        <v>8</v>
      </c>
      <c r="F113">
        <v>1</v>
      </c>
      <c r="G113" s="8">
        <v>45132</v>
      </c>
      <c r="H113">
        <v>2116</v>
      </c>
      <c r="I113">
        <v>90.805000000000007</v>
      </c>
      <c r="J113" t="s">
        <v>15</v>
      </c>
    </row>
    <row r="114" spans="1:10" x14ac:dyDescent="0.2">
      <c r="A114">
        <v>2023</v>
      </c>
      <c r="B114">
        <v>1</v>
      </c>
      <c r="C114">
        <v>5</v>
      </c>
      <c r="D114" t="s">
        <v>4</v>
      </c>
      <c r="E114" t="s">
        <v>8</v>
      </c>
      <c r="F114">
        <v>1</v>
      </c>
      <c r="G114" s="8">
        <v>45132</v>
      </c>
      <c r="H114">
        <v>3236</v>
      </c>
      <c r="I114">
        <v>90.805000000000007</v>
      </c>
      <c r="J114" t="s">
        <v>15</v>
      </c>
    </row>
    <row r="115" spans="1:10" x14ac:dyDescent="0.2">
      <c r="A115">
        <v>2023</v>
      </c>
      <c r="B115">
        <v>2</v>
      </c>
      <c r="C115">
        <v>6</v>
      </c>
      <c r="D115" t="s">
        <v>4</v>
      </c>
      <c r="E115" t="s">
        <v>8</v>
      </c>
      <c r="F115">
        <v>1</v>
      </c>
      <c r="G115" s="8">
        <v>45132</v>
      </c>
      <c r="H115">
        <v>2244</v>
      </c>
      <c r="I115">
        <v>90.805000000000007</v>
      </c>
      <c r="J115" t="s">
        <v>15</v>
      </c>
    </row>
    <row r="116" spans="1:10" x14ac:dyDescent="0.2">
      <c r="A116">
        <v>2023</v>
      </c>
      <c r="B116">
        <v>3</v>
      </c>
      <c r="C116">
        <v>7</v>
      </c>
      <c r="D116" t="s">
        <v>4</v>
      </c>
      <c r="E116" t="s">
        <v>8</v>
      </c>
      <c r="F116">
        <v>1</v>
      </c>
      <c r="G116" s="8">
        <v>45132</v>
      </c>
      <c r="H116">
        <v>1496</v>
      </c>
      <c r="I116">
        <v>90.805000000000007</v>
      </c>
      <c r="J116" t="s">
        <v>15</v>
      </c>
    </row>
    <row r="117" spans="1:10" x14ac:dyDescent="0.2">
      <c r="A117">
        <v>2023</v>
      </c>
      <c r="B117">
        <v>4</v>
      </c>
      <c r="C117">
        <v>8</v>
      </c>
      <c r="D117" t="s">
        <v>4</v>
      </c>
      <c r="E117" t="s">
        <v>8</v>
      </c>
      <c r="F117">
        <v>1</v>
      </c>
      <c r="G117" s="8">
        <v>45132</v>
      </c>
      <c r="H117">
        <v>2688</v>
      </c>
      <c r="I117">
        <v>90.805000000000007</v>
      </c>
      <c r="J117" t="s">
        <v>15</v>
      </c>
    </row>
    <row r="118" spans="1:10" x14ac:dyDescent="0.2">
      <c r="A118">
        <v>2023</v>
      </c>
      <c r="B118">
        <v>1</v>
      </c>
      <c r="C118">
        <v>5</v>
      </c>
      <c r="D118" t="s">
        <v>5</v>
      </c>
      <c r="E118" t="s">
        <v>7</v>
      </c>
      <c r="F118">
        <v>1</v>
      </c>
      <c r="G118" s="8">
        <v>45132</v>
      </c>
      <c r="H118">
        <v>3904</v>
      </c>
      <c r="I118">
        <v>90.805000000000007</v>
      </c>
      <c r="J118" t="s">
        <v>15</v>
      </c>
    </row>
    <row r="119" spans="1:10" x14ac:dyDescent="0.2">
      <c r="A119">
        <v>2023</v>
      </c>
      <c r="B119">
        <v>2</v>
      </c>
      <c r="C119">
        <v>6</v>
      </c>
      <c r="D119" t="s">
        <v>5</v>
      </c>
      <c r="E119" t="s">
        <v>7</v>
      </c>
      <c r="F119">
        <v>1</v>
      </c>
      <c r="G119" s="8">
        <v>45132</v>
      </c>
      <c r="H119">
        <v>1288</v>
      </c>
      <c r="I119">
        <v>90.805000000000007</v>
      </c>
      <c r="J119" t="s">
        <v>15</v>
      </c>
    </row>
    <row r="120" spans="1:10" x14ac:dyDescent="0.2">
      <c r="A120">
        <v>2023</v>
      </c>
      <c r="B120">
        <v>3</v>
      </c>
      <c r="C120">
        <v>7</v>
      </c>
      <c r="D120" t="s">
        <v>5</v>
      </c>
      <c r="E120" t="s">
        <v>7</v>
      </c>
      <c r="F120">
        <v>1</v>
      </c>
      <c r="G120" s="8">
        <v>45132</v>
      </c>
      <c r="H120">
        <v>3284</v>
      </c>
      <c r="I120">
        <v>90.805000000000007</v>
      </c>
      <c r="J120" t="s">
        <v>15</v>
      </c>
    </row>
    <row r="121" spans="1:10" x14ac:dyDescent="0.2">
      <c r="A121">
        <v>2023</v>
      </c>
      <c r="B121">
        <v>4</v>
      </c>
      <c r="C121">
        <v>8</v>
      </c>
      <c r="D121" t="s">
        <v>5</v>
      </c>
      <c r="E121" t="s">
        <v>7</v>
      </c>
      <c r="F121">
        <v>1</v>
      </c>
      <c r="G121" s="8">
        <v>45132</v>
      </c>
      <c r="H121">
        <v>2280</v>
      </c>
      <c r="I121">
        <v>90.805000000000007</v>
      </c>
      <c r="J121" t="s">
        <v>15</v>
      </c>
    </row>
    <row r="122" spans="1:10" x14ac:dyDescent="0.2">
      <c r="A122">
        <v>2023</v>
      </c>
      <c r="B122">
        <v>1</v>
      </c>
      <c r="C122">
        <v>5</v>
      </c>
      <c r="D122" t="s">
        <v>6</v>
      </c>
      <c r="E122" t="s">
        <v>7</v>
      </c>
      <c r="F122">
        <v>1</v>
      </c>
      <c r="G122" s="8">
        <v>45132</v>
      </c>
      <c r="H122">
        <v>3600</v>
      </c>
      <c r="I122">
        <v>90.805000000000007</v>
      </c>
      <c r="J122" t="s">
        <v>15</v>
      </c>
    </row>
    <row r="123" spans="1:10" x14ac:dyDescent="0.2">
      <c r="A123">
        <v>2023</v>
      </c>
      <c r="B123">
        <v>2</v>
      </c>
      <c r="C123">
        <v>6</v>
      </c>
      <c r="D123" t="s">
        <v>6</v>
      </c>
      <c r="E123" t="s">
        <v>7</v>
      </c>
      <c r="F123">
        <v>1</v>
      </c>
      <c r="G123" s="8">
        <v>45132</v>
      </c>
      <c r="H123">
        <v>2328</v>
      </c>
      <c r="I123">
        <v>90.805000000000007</v>
      </c>
      <c r="J123" t="s">
        <v>15</v>
      </c>
    </row>
    <row r="124" spans="1:10" x14ac:dyDescent="0.2">
      <c r="A124">
        <v>2023</v>
      </c>
      <c r="B124">
        <v>3</v>
      </c>
      <c r="C124">
        <v>7</v>
      </c>
      <c r="D124" t="s">
        <v>6</v>
      </c>
      <c r="E124" t="s">
        <v>7</v>
      </c>
      <c r="F124">
        <v>1</v>
      </c>
      <c r="G124" s="8">
        <v>45132</v>
      </c>
      <c r="H124">
        <v>2464</v>
      </c>
      <c r="I124">
        <v>90.805000000000007</v>
      </c>
      <c r="J124" t="s">
        <v>15</v>
      </c>
    </row>
    <row r="125" spans="1:10" x14ac:dyDescent="0.2">
      <c r="A125">
        <v>2023</v>
      </c>
      <c r="B125">
        <v>4</v>
      </c>
      <c r="C125">
        <v>8</v>
      </c>
      <c r="D125" t="s">
        <v>6</v>
      </c>
      <c r="E125" t="s">
        <v>7</v>
      </c>
      <c r="F125">
        <v>1</v>
      </c>
      <c r="G125" s="8">
        <v>45132</v>
      </c>
      <c r="H125">
        <v>2400</v>
      </c>
      <c r="I125">
        <v>90.805000000000007</v>
      </c>
      <c r="J125" t="s">
        <v>15</v>
      </c>
    </row>
    <row r="126" spans="1:10" x14ac:dyDescent="0.2">
      <c r="A126">
        <v>2023</v>
      </c>
      <c r="B126">
        <v>1</v>
      </c>
      <c r="C126">
        <v>5</v>
      </c>
      <c r="D126" t="s">
        <v>2</v>
      </c>
      <c r="E126" t="s">
        <v>7</v>
      </c>
      <c r="F126">
        <v>1</v>
      </c>
      <c r="G126" s="8">
        <v>45132</v>
      </c>
      <c r="H126">
        <v>3032</v>
      </c>
      <c r="I126">
        <v>90.805000000000007</v>
      </c>
      <c r="J126" t="s">
        <v>15</v>
      </c>
    </row>
    <row r="127" spans="1:10" x14ac:dyDescent="0.2">
      <c r="A127">
        <v>2023</v>
      </c>
      <c r="B127">
        <v>2</v>
      </c>
      <c r="C127">
        <v>6</v>
      </c>
      <c r="D127" t="s">
        <v>2</v>
      </c>
      <c r="E127" t="s">
        <v>7</v>
      </c>
      <c r="F127">
        <v>1</v>
      </c>
      <c r="G127" s="8">
        <v>45132</v>
      </c>
      <c r="H127">
        <v>2744</v>
      </c>
      <c r="I127">
        <v>90.805000000000007</v>
      </c>
      <c r="J127" t="s">
        <v>15</v>
      </c>
    </row>
    <row r="128" spans="1:10" x14ac:dyDescent="0.2">
      <c r="A128">
        <v>2023</v>
      </c>
      <c r="B128">
        <v>3</v>
      </c>
      <c r="C128">
        <v>7</v>
      </c>
      <c r="D128" t="s">
        <v>2</v>
      </c>
      <c r="E128" t="s">
        <v>7</v>
      </c>
      <c r="F128">
        <v>1</v>
      </c>
      <c r="G128" s="8">
        <v>45132</v>
      </c>
      <c r="H128">
        <v>1956</v>
      </c>
      <c r="I128">
        <v>90.805000000000007</v>
      </c>
      <c r="J128" t="s">
        <v>15</v>
      </c>
    </row>
    <row r="129" spans="1:10" x14ac:dyDescent="0.2">
      <c r="A129">
        <v>2023</v>
      </c>
      <c r="B129">
        <v>4</v>
      </c>
      <c r="C129">
        <v>8</v>
      </c>
      <c r="D129" t="s">
        <v>2</v>
      </c>
      <c r="E129" t="s">
        <v>7</v>
      </c>
      <c r="F129">
        <v>1</v>
      </c>
      <c r="G129" s="8">
        <v>45132</v>
      </c>
      <c r="H129">
        <v>2812</v>
      </c>
      <c r="I129">
        <v>90.805000000000007</v>
      </c>
      <c r="J129" t="s">
        <v>15</v>
      </c>
    </row>
    <row r="130" spans="1:10" x14ac:dyDescent="0.2">
      <c r="A130">
        <v>2023</v>
      </c>
      <c r="B130">
        <v>1</v>
      </c>
      <c r="C130">
        <v>5</v>
      </c>
      <c r="D130" t="s">
        <v>4</v>
      </c>
      <c r="E130" t="s">
        <v>7</v>
      </c>
      <c r="F130">
        <v>1</v>
      </c>
      <c r="G130" s="8">
        <v>45132</v>
      </c>
      <c r="H130">
        <v>2492</v>
      </c>
      <c r="I130">
        <v>90.805000000000007</v>
      </c>
      <c r="J130" t="s">
        <v>15</v>
      </c>
    </row>
    <row r="131" spans="1:10" x14ac:dyDescent="0.2">
      <c r="A131">
        <v>2023</v>
      </c>
      <c r="B131">
        <v>2</v>
      </c>
      <c r="C131">
        <v>6</v>
      </c>
      <c r="D131" t="s">
        <v>4</v>
      </c>
      <c r="E131" t="s">
        <v>7</v>
      </c>
      <c r="F131">
        <v>1</v>
      </c>
      <c r="G131" s="8">
        <v>45132</v>
      </c>
      <c r="H131">
        <v>1944</v>
      </c>
      <c r="I131">
        <v>90.805000000000007</v>
      </c>
      <c r="J131" t="s">
        <v>15</v>
      </c>
    </row>
    <row r="132" spans="1:10" x14ac:dyDescent="0.2">
      <c r="A132">
        <v>2023</v>
      </c>
      <c r="B132">
        <v>3</v>
      </c>
      <c r="C132">
        <v>7</v>
      </c>
      <c r="D132" t="s">
        <v>4</v>
      </c>
      <c r="E132" t="s">
        <v>7</v>
      </c>
      <c r="F132">
        <v>1</v>
      </c>
      <c r="G132" s="8">
        <v>45132</v>
      </c>
      <c r="H132">
        <v>1820</v>
      </c>
      <c r="I132">
        <v>90.805000000000007</v>
      </c>
      <c r="J132" t="s">
        <v>15</v>
      </c>
    </row>
    <row r="133" spans="1:10" x14ac:dyDescent="0.2">
      <c r="A133">
        <v>2023</v>
      </c>
      <c r="B133">
        <v>4</v>
      </c>
      <c r="C133">
        <v>8</v>
      </c>
      <c r="D133" t="s">
        <v>4</v>
      </c>
      <c r="E133" t="s">
        <v>7</v>
      </c>
      <c r="F133">
        <v>1</v>
      </c>
      <c r="G133" s="8">
        <v>45132</v>
      </c>
      <c r="H133">
        <v>3048</v>
      </c>
      <c r="I133">
        <v>90.805000000000007</v>
      </c>
      <c r="J133" t="s">
        <v>15</v>
      </c>
    </row>
    <row r="134" spans="1:10" x14ac:dyDescent="0.2">
      <c r="A134">
        <v>2023</v>
      </c>
      <c r="B134">
        <v>1</v>
      </c>
      <c r="C134">
        <v>5</v>
      </c>
      <c r="D134" t="s">
        <v>5</v>
      </c>
      <c r="E134" t="s">
        <v>9</v>
      </c>
      <c r="F134">
        <v>1</v>
      </c>
      <c r="G134" s="8">
        <v>45132</v>
      </c>
      <c r="H134">
        <v>3556</v>
      </c>
      <c r="I134">
        <v>90.805000000000007</v>
      </c>
      <c r="J134" t="s">
        <v>15</v>
      </c>
    </row>
    <row r="135" spans="1:10" x14ac:dyDescent="0.2">
      <c r="A135">
        <v>2023</v>
      </c>
      <c r="B135">
        <v>2</v>
      </c>
      <c r="C135">
        <v>6</v>
      </c>
      <c r="D135" t="s">
        <v>5</v>
      </c>
      <c r="E135" t="s">
        <v>9</v>
      </c>
      <c r="F135">
        <v>1</v>
      </c>
      <c r="G135" s="8">
        <v>45132</v>
      </c>
      <c r="H135">
        <v>868</v>
      </c>
      <c r="I135">
        <v>90.805000000000007</v>
      </c>
      <c r="J135" t="s">
        <v>15</v>
      </c>
    </row>
    <row r="136" spans="1:10" x14ac:dyDescent="0.2">
      <c r="A136">
        <v>2023</v>
      </c>
      <c r="B136">
        <v>3</v>
      </c>
      <c r="C136">
        <v>7</v>
      </c>
      <c r="D136" t="s">
        <v>5</v>
      </c>
      <c r="E136" t="s">
        <v>9</v>
      </c>
      <c r="F136">
        <v>1</v>
      </c>
      <c r="G136" s="8">
        <v>45132</v>
      </c>
      <c r="H136">
        <v>2468</v>
      </c>
      <c r="I136">
        <v>90.805000000000007</v>
      </c>
      <c r="J136" t="s">
        <v>15</v>
      </c>
    </row>
    <row r="137" spans="1:10" x14ac:dyDescent="0.2">
      <c r="A137">
        <v>2023</v>
      </c>
      <c r="B137">
        <v>4</v>
      </c>
      <c r="C137">
        <v>8</v>
      </c>
      <c r="D137" t="s">
        <v>5</v>
      </c>
      <c r="E137" t="s">
        <v>9</v>
      </c>
      <c r="F137">
        <v>1</v>
      </c>
      <c r="G137" s="8">
        <v>45132</v>
      </c>
      <c r="H137">
        <v>3432</v>
      </c>
      <c r="I137">
        <v>90.805000000000007</v>
      </c>
      <c r="J137" t="s">
        <v>15</v>
      </c>
    </row>
    <row r="138" spans="1:10" x14ac:dyDescent="0.2">
      <c r="A138">
        <v>2023</v>
      </c>
      <c r="B138">
        <v>1</v>
      </c>
      <c r="C138">
        <v>5</v>
      </c>
      <c r="D138" t="s">
        <v>6</v>
      </c>
      <c r="E138" t="s">
        <v>9</v>
      </c>
      <c r="F138">
        <v>1</v>
      </c>
      <c r="G138" s="8">
        <v>45132</v>
      </c>
      <c r="H138">
        <v>2684</v>
      </c>
      <c r="I138">
        <v>90.805000000000007</v>
      </c>
      <c r="J138" t="s">
        <v>15</v>
      </c>
    </row>
    <row r="139" spans="1:10" x14ac:dyDescent="0.2">
      <c r="A139">
        <v>2023</v>
      </c>
      <c r="B139">
        <v>2</v>
      </c>
      <c r="C139">
        <v>6</v>
      </c>
      <c r="D139" t="s">
        <v>6</v>
      </c>
      <c r="E139" t="s">
        <v>9</v>
      </c>
      <c r="F139">
        <v>1</v>
      </c>
      <c r="G139" s="8">
        <v>45132</v>
      </c>
      <c r="H139">
        <v>1116</v>
      </c>
      <c r="I139">
        <v>90.805000000000007</v>
      </c>
      <c r="J139" t="s">
        <v>15</v>
      </c>
    </row>
    <row r="140" spans="1:10" x14ac:dyDescent="0.2">
      <c r="A140">
        <v>2023</v>
      </c>
      <c r="B140">
        <v>3</v>
      </c>
      <c r="C140">
        <v>7</v>
      </c>
      <c r="D140" t="s">
        <v>6</v>
      </c>
      <c r="E140" t="s">
        <v>9</v>
      </c>
      <c r="F140">
        <v>1</v>
      </c>
      <c r="G140" s="8">
        <v>45132</v>
      </c>
      <c r="H140">
        <v>3068</v>
      </c>
      <c r="I140">
        <v>90.805000000000007</v>
      </c>
      <c r="J140" t="s">
        <v>15</v>
      </c>
    </row>
    <row r="141" spans="1:10" x14ac:dyDescent="0.2">
      <c r="A141">
        <v>2023</v>
      </c>
      <c r="B141">
        <v>4</v>
      </c>
      <c r="C141">
        <v>8</v>
      </c>
      <c r="D141" t="s">
        <v>6</v>
      </c>
      <c r="E141" t="s">
        <v>9</v>
      </c>
      <c r="F141">
        <v>1</v>
      </c>
      <c r="G141" s="8">
        <v>45132</v>
      </c>
      <c r="H141">
        <v>804</v>
      </c>
      <c r="I141">
        <v>90.805000000000007</v>
      </c>
      <c r="J141" t="s">
        <v>15</v>
      </c>
    </row>
    <row r="142" spans="1:10" x14ac:dyDescent="0.2">
      <c r="A142">
        <v>2023</v>
      </c>
      <c r="B142">
        <v>1</v>
      </c>
      <c r="C142">
        <v>5</v>
      </c>
      <c r="D142" t="s">
        <v>2</v>
      </c>
      <c r="E142" t="s">
        <v>9</v>
      </c>
      <c r="F142">
        <v>1</v>
      </c>
      <c r="G142" s="8">
        <v>45132</v>
      </c>
      <c r="H142">
        <v>2672</v>
      </c>
      <c r="I142">
        <v>90.805000000000007</v>
      </c>
      <c r="J142" t="s">
        <v>15</v>
      </c>
    </row>
    <row r="143" spans="1:10" x14ac:dyDescent="0.2">
      <c r="A143">
        <v>2023</v>
      </c>
      <c r="B143">
        <v>2</v>
      </c>
      <c r="C143">
        <v>6</v>
      </c>
      <c r="D143" t="s">
        <v>2</v>
      </c>
      <c r="E143" t="s">
        <v>9</v>
      </c>
      <c r="F143">
        <v>1</v>
      </c>
      <c r="G143" s="8">
        <v>45132</v>
      </c>
      <c r="H143">
        <v>1884</v>
      </c>
      <c r="I143">
        <v>90.805000000000007</v>
      </c>
      <c r="J143" t="s">
        <v>15</v>
      </c>
    </row>
    <row r="144" spans="1:10" x14ac:dyDescent="0.2">
      <c r="A144">
        <v>2023</v>
      </c>
      <c r="B144">
        <v>3</v>
      </c>
      <c r="C144">
        <v>7</v>
      </c>
      <c r="D144" t="s">
        <v>2</v>
      </c>
      <c r="E144" t="s">
        <v>9</v>
      </c>
      <c r="F144">
        <v>1</v>
      </c>
      <c r="G144" s="8">
        <v>45132</v>
      </c>
      <c r="H144">
        <v>2688</v>
      </c>
      <c r="I144">
        <v>90.805000000000007</v>
      </c>
      <c r="J144" t="s">
        <v>15</v>
      </c>
    </row>
    <row r="145" spans="1:10" x14ac:dyDescent="0.2">
      <c r="A145">
        <v>2023</v>
      </c>
      <c r="B145">
        <v>4</v>
      </c>
      <c r="C145">
        <v>8</v>
      </c>
      <c r="D145" t="s">
        <v>2</v>
      </c>
      <c r="E145" t="s">
        <v>9</v>
      </c>
      <c r="F145">
        <v>1</v>
      </c>
      <c r="G145" s="8">
        <v>45132</v>
      </c>
      <c r="H145">
        <v>3044</v>
      </c>
      <c r="I145">
        <v>90.805000000000007</v>
      </c>
      <c r="J145" t="s">
        <v>15</v>
      </c>
    </row>
    <row r="146" spans="1:10" x14ac:dyDescent="0.2">
      <c r="A146">
        <v>2023</v>
      </c>
      <c r="B146">
        <v>1</v>
      </c>
      <c r="C146">
        <v>5</v>
      </c>
      <c r="D146" t="s">
        <v>4</v>
      </c>
      <c r="E146" t="s">
        <v>9</v>
      </c>
      <c r="F146">
        <v>1</v>
      </c>
      <c r="G146" s="8">
        <v>45132</v>
      </c>
      <c r="H146">
        <v>3564</v>
      </c>
      <c r="I146">
        <v>90.805000000000007</v>
      </c>
      <c r="J146" t="s">
        <v>15</v>
      </c>
    </row>
    <row r="147" spans="1:10" x14ac:dyDescent="0.2">
      <c r="A147">
        <v>2023</v>
      </c>
      <c r="B147">
        <v>2</v>
      </c>
      <c r="C147">
        <v>6</v>
      </c>
      <c r="D147" t="s">
        <v>4</v>
      </c>
      <c r="E147" t="s">
        <v>9</v>
      </c>
      <c r="F147">
        <v>1</v>
      </c>
      <c r="G147" s="8">
        <v>45132</v>
      </c>
      <c r="H147">
        <v>2312</v>
      </c>
      <c r="I147">
        <v>90.805000000000007</v>
      </c>
      <c r="J147" t="s">
        <v>15</v>
      </c>
    </row>
    <row r="148" spans="1:10" x14ac:dyDescent="0.2">
      <c r="A148">
        <v>2023</v>
      </c>
      <c r="B148">
        <v>3</v>
      </c>
      <c r="C148">
        <v>7</v>
      </c>
      <c r="D148" t="s">
        <v>4</v>
      </c>
      <c r="E148" t="s">
        <v>9</v>
      </c>
      <c r="F148">
        <v>1</v>
      </c>
      <c r="G148" s="8">
        <v>45132</v>
      </c>
      <c r="H148">
        <v>2928</v>
      </c>
      <c r="I148">
        <v>90.805000000000007</v>
      </c>
      <c r="J148" t="s">
        <v>15</v>
      </c>
    </row>
    <row r="149" spans="1:10" x14ac:dyDescent="0.2">
      <c r="A149">
        <v>2023</v>
      </c>
      <c r="B149">
        <v>4</v>
      </c>
      <c r="C149">
        <v>8</v>
      </c>
      <c r="D149" t="s">
        <v>4</v>
      </c>
      <c r="E149" t="s">
        <v>9</v>
      </c>
      <c r="F149">
        <v>1</v>
      </c>
      <c r="G149" s="8">
        <v>45132</v>
      </c>
      <c r="H149">
        <v>2912</v>
      </c>
      <c r="I149">
        <v>90.805000000000007</v>
      </c>
      <c r="J149" t="s">
        <v>15</v>
      </c>
    </row>
    <row r="150" spans="1:10" x14ac:dyDescent="0.2">
      <c r="A150">
        <v>2023</v>
      </c>
      <c r="B150">
        <v>1</v>
      </c>
      <c r="C150">
        <v>5</v>
      </c>
      <c r="D150" t="s">
        <v>5</v>
      </c>
      <c r="E150" t="s">
        <v>11</v>
      </c>
      <c r="F150">
        <v>1</v>
      </c>
      <c r="G150" s="8">
        <v>45132</v>
      </c>
      <c r="H150">
        <v>1696</v>
      </c>
      <c r="I150">
        <v>90.805000000000007</v>
      </c>
      <c r="J150" t="s">
        <v>15</v>
      </c>
    </row>
    <row r="151" spans="1:10" x14ac:dyDescent="0.2">
      <c r="A151">
        <v>2023</v>
      </c>
      <c r="B151">
        <v>2</v>
      </c>
      <c r="C151">
        <v>6</v>
      </c>
      <c r="D151" t="s">
        <v>5</v>
      </c>
      <c r="E151" t="s">
        <v>11</v>
      </c>
      <c r="F151">
        <v>1</v>
      </c>
      <c r="G151" s="8">
        <v>45132</v>
      </c>
      <c r="H151">
        <v>3528</v>
      </c>
      <c r="I151">
        <v>90.805000000000007</v>
      </c>
      <c r="J151" t="s">
        <v>15</v>
      </c>
    </row>
    <row r="152" spans="1:10" x14ac:dyDescent="0.2">
      <c r="A152">
        <v>2023</v>
      </c>
      <c r="B152">
        <v>3</v>
      </c>
      <c r="C152">
        <v>7</v>
      </c>
      <c r="D152" t="s">
        <v>5</v>
      </c>
      <c r="E152" t="s">
        <v>11</v>
      </c>
      <c r="F152">
        <v>1</v>
      </c>
      <c r="G152" s="8">
        <v>45132</v>
      </c>
      <c r="H152">
        <v>748</v>
      </c>
      <c r="I152">
        <v>90.805000000000007</v>
      </c>
      <c r="J152" t="s">
        <v>15</v>
      </c>
    </row>
    <row r="153" spans="1:10" x14ac:dyDescent="0.2">
      <c r="A153">
        <v>2023</v>
      </c>
      <c r="B153">
        <v>4</v>
      </c>
      <c r="C153">
        <v>8</v>
      </c>
      <c r="D153" t="s">
        <v>5</v>
      </c>
      <c r="E153" t="s">
        <v>11</v>
      </c>
      <c r="F153">
        <v>1</v>
      </c>
      <c r="G153" s="8">
        <v>45132</v>
      </c>
      <c r="H153">
        <v>1676</v>
      </c>
      <c r="I153">
        <v>90.805000000000007</v>
      </c>
      <c r="J153" t="s">
        <v>15</v>
      </c>
    </row>
    <row r="154" spans="1:10" x14ac:dyDescent="0.2">
      <c r="A154">
        <v>2023</v>
      </c>
      <c r="B154">
        <v>1</v>
      </c>
      <c r="C154">
        <v>5</v>
      </c>
      <c r="D154" t="s">
        <v>6</v>
      </c>
      <c r="E154" t="s">
        <v>11</v>
      </c>
      <c r="F154">
        <v>1</v>
      </c>
      <c r="G154" s="8">
        <v>45132</v>
      </c>
      <c r="H154">
        <v>1084</v>
      </c>
      <c r="I154">
        <v>90.805000000000007</v>
      </c>
      <c r="J154" t="s">
        <v>15</v>
      </c>
    </row>
    <row r="155" spans="1:10" x14ac:dyDescent="0.2">
      <c r="A155">
        <v>2023</v>
      </c>
      <c r="B155">
        <v>2</v>
      </c>
      <c r="C155">
        <v>6</v>
      </c>
      <c r="D155" t="s">
        <v>6</v>
      </c>
      <c r="E155" t="s">
        <v>11</v>
      </c>
      <c r="F155">
        <v>1</v>
      </c>
      <c r="G155" s="8">
        <v>45132</v>
      </c>
      <c r="H155">
        <v>800</v>
      </c>
      <c r="I155">
        <v>90.805000000000007</v>
      </c>
      <c r="J155" t="s">
        <v>15</v>
      </c>
    </row>
    <row r="156" spans="1:10" x14ac:dyDescent="0.2">
      <c r="A156">
        <v>2023</v>
      </c>
      <c r="B156">
        <v>3</v>
      </c>
      <c r="C156">
        <v>7</v>
      </c>
      <c r="D156" t="s">
        <v>6</v>
      </c>
      <c r="E156" t="s">
        <v>11</v>
      </c>
      <c r="F156">
        <v>1</v>
      </c>
      <c r="G156" s="8">
        <v>45132</v>
      </c>
      <c r="H156">
        <v>1508</v>
      </c>
      <c r="I156">
        <v>90.805000000000007</v>
      </c>
      <c r="J156" t="s">
        <v>15</v>
      </c>
    </row>
    <row r="157" spans="1:10" x14ac:dyDescent="0.2">
      <c r="A157">
        <v>2023</v>
      </c>
      <c r="B157">
        <v>4</v>
      </c>
      <c r="C157">
        <v>8</v>
      </c>
      <c r="D157" t="s">
        <v>6</v>
      </c>
      <c r="E157" t="s">
        <v>11</v>
      </c>
      <c r="F157">
        <v>1</v>
      </c>
      <c r="G157" s="8">
        <v>45132</v>
      </c>
      <c r="H157">
        <v>2288</v>
      </c>
      <c r="I157">
        <v>90.805000000000007</v>
      </c>
      <c r="J157" t="s">
        <v>15</v>
      </c>
    </row>
    <row r="158" spans="1:10" x14ac:dyDescent="0.2">
      <c r="A158">
        <v>2023</v>
      </c>
      <c r="B158">
        <v>1</v>
      </c>
      <c r="C158">
        <v>5</v>
      </c>
      <c r="D158" t="s">
        <v>2</v>
      </c>
      <c r="E158" t="s">
        <v>11</v>
      </c>
      <c r="F158">
        <v>1</v>
      </c>
      <c r="G158" s="8">
        <v>45132</v>
      </c>
      <c r="H158">
        <v>3108</v>
      </c>
      <c r="I158">
        <v>90.805000000000007</v>
      </c>
      <c r="J158" t="s">
        <v>15</v>
      </c>
    </row>
    <row r="159" spans="1:10" x14ac:dyDescent="0.2">
      <c r="A159">
        <v>2023</v>
      </c>
      <c r="B159">
        <v>2</v>
      </c>
      <c r="C159">
        <v>6</v>
      </c>
      <c r="D159" t="s">
        <v>2</v>
      </c>
      <c r="E159" t="s">
        <v>11</v>
      </c>
      <c r="F159">
        <v>1</v>
      </c>
      <c r="G159" s="8">
        <v>45132</v>
      </c>
      <c r="H159">
        <v>3220</v>
      </c>
      <c r="I159">
        <v>90.805000000000007</v>
      </c>
      <c r="J159" t="s">
        <v>15</v>
      </c>
    </row>
    <row r="160" spans="1:10" x14ac:dyDescent="0.2">
      <c r="A160">
        <v>2023</v>
      </c>
      <c r="B160">
        <v>3</v>
      </c>
      <c r="C160">
        <v>7</v>
      </c>
      <c r="D160" t="s">
        <v>2</v>
      </c>
      <c r="E160" t="s">
        <v>11</v>
      </c>
      <c r="F160">
        <v>1</v>
      </c>
      <c r="G160" s="8">
        <v>45132</v>
      </c>
      <c r="H160">
        <v>2588</v>
      </c>
      <c r="I160">
        <v>90.805000000000007</v>
      </c>
      <c r="J160" t="s">
        <v>15</v>
      </c>
    </row>
    <row r="161" spans="1:10" x14ac:dyDescent="0.2">
      <c r="A161">
        <v>2023</v>
      </c>
      <c r="B161">
        <v>4</v>
      </c>
      <c r="C161">
        <v>8</v>
      </c>
      <c r="D161" t="s">
        <v>2</v>
      </c>
      <c r="E161" t="s">
        <v>11</v>
      </c>
      <c r="F161">
        <v>1</v>
      </c>
      <c r="G161" s="8">
        <v>45132</v>
      </c>
      <c r="H161">
        <v>1536</v>
      </c>
      <c r="I161">
        <v>90.805000000000007</v>
      </c>
      <c r="J161" t="s">
        <v>15</v>
      </c>
    </row>
    <row r="162" spans="1:10" x14ac:dyDescent="0.2">
      <c r="A162">
        <v>2023</v>
      </c>
      <c r="B162">
        <v>1</v>
      </c>
      <c r="C162">
        <v>5</v>
      </c>
      <c r="D162" t="s">
        <v>4</v>
      </c>
      <c r="E162" t="s">
        <v>11</v>
      </c>
      <c r="F162">
        <v>1</v>
      </c>
      <c r="G162" s="8">
        <v>45132</v>
      </c>
      <c r="H162">
        <v>2232</v>
      </c>
      <c r="I162">
        <v>90.805000000000007</v>
      </c>
      <c r="J162" t="s">
        <v>15</v>
      </c>
    </row>
    <row r="163" spans="1:10" x14ac:dyDescent="0.2">
      <c r="A163">
        <v>2023</v>
      </c>
      <c r="B163">
        <v>2</v>
      </c>
      <c r="C163">
        <v>6</v>
      </c>
      <c r="D163" t="s">
        <v>4</v>
      </c>
      <c r="E163" t="s">
        <v>11</v>
      </c>
      <c r="F163">
        <v>1</v>
      </c>
      <c r="G163" s="8">
        <v>45132</v>
      </c>
      <c r="H163">
        <v>1336</v>
      </c>
      <c r="I163">
        <v>90.805000000000007</v>
      </c>
      <c r="J163" t="s">
        <v>15</v>
      </c>
    </row>
    <row r="164" spans="1:10" x14ac:dyDescent="0.2">
      <c r="A164">
        <v>2023</v>
      </c>
      <c r="B164">
        <v>3</v>
      </c>
      <c r="C164">
        <v>7</v>
      </c>
      <c r="D164" t="s">
        <v>4</v>
      </c>
      <c r="E164" t="s">
        <v>11</v>
      </c>
      <c r="F164">
        <v>1</v>
      </c>
      <c r="G164" s="8">
        <v>45132</v>
      </c>
      <c r="H164">
        <v>1360</v>
      </c>
      <c r="I164">
        <v>90.805000000000007</v>
      </c>
      <c r="J164" t="s">
        <v>15</v>
      </c>
    </row>
    <row r="165" spans="1:10" x14ac:dyDescent="0.2">
      <c r="A165">
        <v>2023</v>
      </c>
      <c r="B165">
        <v>4</v>
      </c>
      <c r="C165">
        <v>8</v>
      </c>
      <c r="D165" t="s">
        <v>4</v>
      </c>
      <c r="E165" t="s">
        <v>11</v>
      </c>
      <c r="F165">
        <v>1</v>
      </c>
      <c r="G165" s="8">
        <v>45132</v>
      </c>
      <c r="H165">
        <v>1068</v>
      </c>
      <c r="I165">
        <v>90.805000000000007</v>
      </c>
      <c r="J165" t="s">
        <v>15</v>
      </c>
    </row>
    <row r="166" spans="1:10" x14ac:dyDescent="0.2">
      <c r="A166">
        <v>2023</v>
      </c>
      <c r="B166">
        <v>1</v>
      </c>
      <c r="C166">
        <v>5</v>
      </c>
      <c r="D166" t="s">
        <v>5</v>
      </c>
      <c r="E166" t="s">
        <v>8</v>
      </c>
      <c r="F166">
        <v>2</v>
      </c>
      <c r="G166" s="8">
        <v>45161</v>
      </c>
      <c r="H166">
        <v>1044</v>
      </c>
      <c r="I166">
        <v>30.48</v>
      </c>
      <c r="J166" t="s">
        <v>15</v>
      </c>
    </row>
    <row r="167" spans="1:10" x14ac:dyDescent="0.2">
      <c r="A167">
        <v>2023</v>
      </c>
      <c r="B167">
        <v>2</v>
      </c>
      <c r="C167">
        <v>6</v>
      </c>
      <c r="D167" t="s">
        <v>5</v>
      </c>
      <c r="E167" t="s">
        <v>8</v>
      </c>
      <c r="F167">
        <v>2</v>
      </c>
      <c r="G167" s="8">
        <v>45161</v>
      </c>
      <c r="H167">
        <v>756</v>
      </c>
      <c r="I167">
        <v>33.020000000000003</v>
      </c>
      <c r="J167" t="s">
        <v>15</v>
      </c>
    </row>
    <row r="168" spans="1:10" x14ac:dyDescent="0.2">
      <c r="A168">
        <v>2023</v>
      </c>
      <c r="B168">
        <v>3</v>
      </c>
      <c r="C168">
        <v>7</v>
      </c>
      <c r="D168" t="s">
        <v>5</v>
      </c>
      <c r="E168" t="s">
        <v>8</v>
      </c>
      <c r="F168">
        <v>2</v>
      </c>
      <c r="G168" s="8">
        <v>45161</v>
      </c>
      <c r="H168">
        <v>1200</v>
      </c>
      <c r="I168">
        <v>33.020000000000003</v>
      </c>
      <c r="J168" t="s">
        <v>15</v>
      </c>
    </row>
    <row r="169" spans="1:10" x14ac:dyDescent="0.2">
      <c r="A169">
        <v>2023</v>
      </c>
      <c r="B169">
        <v>4</v>
      </c>
      <c r="C169">
        <v>8</v>
      </c>
      <c r="D169" t="s">
        <v>5</v>
      </c>
      <c r="E169" t="s">
        <v>8</v>
      </c>
      <c r="F169">
        <v>2</v>
      </c>
      <c r="G169" s="8">
        <v>45161</v>
      </c>
      <c r="I169">
        <v>30.48</v>
      </c>
      <c r="J169" t="s">
        <v>15</v>
      </c>
    </row>
    <row r="170" spans="1:10" x14ac:dyDescent="0.2">
      <c r="A170">
        <v>2023</v>
      </c>
      <c r="B170">
        <v>1</v>
      </c>
      <c r="C170">
        <v>5</v>
      </c>
      <c r="D170" t="s">
        <v>6</v>
      </c>
      <c r="E170" t="s">
        <v>8</v>
      </c>
      <c r="F170">
        <v>2</v>
      </c>
      <c r="G170" s="8">
        <v>45161</v>
      </c>
      <c r="H170">
        <v>540</v>
      </c>
      <c r="I170">
        <v>33.020000000000003</v>
      </c>
      <c r="J170" t="s">
        <v>15</v>
      </c>
    </row>
    <row r="171" spans="1:10" x14ac:dyDescent="0.2">
      <c r="A171">
        <v>2023</v>
      </c>
      <c r="B171">
        <v>2</v>
      </c>
      <c r="C171">
        <v>6</v>
      </c>
      <c r="D171" t="s">
        <v>6</v>
      </c>
      <c r="E171" t="s">
        <v>8</v>
      </c>
      <c r="F171">
        <v>2</v>
      </c>
      <c r="G171" s="8">
        <v>45161</v>
      </c>
      <c r="H171">
        <v>1152</v>
      </c>
      <c r="I171">
        <v>33.020000000000003</v>
      </c>
      <c r="J171" t="s">
        <v>15</v>
      </c>
    </row>
    <row r="172" spans="1:10" x14ac:dyDescent="0.2">
      <c r="A172">
        <v>2023</v>
      </c>
      <c r="B172">
        <v>3</v>
      </c>
      <c r="C172">
        <v>7</v>
      </c>
      <c r="D172" t="s">
        <v>6</v>
      </c>
      <c r="E172" t="s">
        <v>8</v>
      </c>
      <c r="F172">
        <v>2</v>
      </c>
      <c r="G172" s="8">
        <v>45161</v>
      </c>
      <c r="H172">
        <v>932</v>
      </c>
      <c r="I172">
        <v>33.020000000000003</v>
      </c>
      <c r="J172" t="s">
        <v>15</v>
      </c>
    </row>
    <row r="173" spans="1:10" x14ac:dyDescent="0.2">
      <c r="A173">
        <v>2023</v>
      </c>
      <c r="B173">
        <v>4</v>
      </c>
      <c r="C173">
        <v>8</v>
      </c>
      <c r="D173" t="s">
        <v>6</v>
      </c>
      <c r="E173" t="s">
        <v>8</v>
      </c>
      <c r="F173">
        <v>2</v>
      </c>
      <c r="G173" s="8">
        <v>45161</v>
      </c>
      <c r="H173">
        <v>820</v>
      </c>
      <c r="I173">
        <v>33.020000000000003</v>
      </c>
      <c r="J173" t="s">
        <v>15</v>
      </c>
    </row>
    <row r="174" spans="1:10" x14ac:dyDescent="0.2">
      <c r="A174">
        <v>2023</v>
      </c>
      <c r="B174">
        <v>1</v>
      </c>
      <c r="C174">
        <v>5</v>
      </c>
      <c r="D174" t="s">
        <v>2</v>
      </c>
      <c r="E174" t="s">
        <v>8</v>
      </c>
      <c r="F174">
        <v>2</v>
      </c>
      <c r="G174" s="8">
        <v>45155</v>
      </c>
      <c r="H174">
        <v>212</v>
      </c>
      <c r="I174">
        <v>33.020000000000003</v>
      </c>
      <c r="J174" t="s">
        <v>15</v>
      </c>
    </row>
    <row r="175" spans="1:10" x14ac:dyDescent="0.2">
      <c r="A175">
        <v>2023</v>
      </c>
      <c r="B175">
        <v>2</v>
      </c>
      <c r="C175">
        <v>6</v>
      </c>
      <c r="D175" t="s">
        <v>2</v>
      </c>
      <c r="E175" t="s">
        <v>8</v>
      </c>
      <c r="F175">
        <v>2</v>
      </c>
      <c r="G175" s="8">
        <v>45155</v>
      </c>
      <c r="H175">
        <v>44</v>
      </c>
      <c r="I175">
        <v>20.32</v>
      </c>
      <c r="J175" t="s">
        <v>15</v>
      </c>
    </row>
    <row r="176" spans="1:10" x14ac:dyDescent="0.2">
      <c r="A176">
        <v>2023</v>
      </c>
      <c r="B176">
        <v>3</v>
      </c>
      <c r="C176">
        <v>7</v>
      </c>
      <c r="D176" t="s">
        <v>2</v>
      </c>
      <c r="E176" t="s">
        <v>8</v>
      </c>
      <c r="F176">
        <v>2</v>
      </c>
      <c r="G176" s="8">
        <v>45155</v>
      </c>
      <c r="H176">
        <v>132</v>
      </c>
      <c r="I176">
        <v>25.4</v>
      </c>
      <c r="J176" t="s">
        <v>15</v>
      </c>
    </row>
    <row r="177" spans="1:10" x14ac:dyDescent="0.2">
      <c r="A177">
        <v>2023</v>
      </c>
      <c r="B177">
        <v>4</v>
      </c>
      <c r="C177">
        <v>8</v>
      </c>
      <c r="D177" t="s">
        <v>2</v>
      </c>
      <c r="E177" t="s">
        <v>8</v>
      </c>
      <c r="F177">
        <v>2</v>
      </c>
      <c r="G177" s="8">
        <v>45155</v>
      </c>
      <c r="H177">
        <v>204</v>
      </c>
      <c r="I177">
        <v>27.94</v>
      </c>
      <c r="J177" t="s">
        <v>15</v>
      </c>
    </row>
    <row r="178" spans="1:10" x14ac:dyDescent="0.2">
      <c r="A178">
        <v>2023</v>
      </c>
      <c r="B178">
        <v>1</v>
      </c>
      <c r="C178">
        <v>5</v>
      </c>
      <c r="D178" t="s">
        <v>4</v>
      </c>
      <c r="E178" t="s">
        <v>8</v>
      </c>
      <c r="F178">
        <v>2</v>
      </c>
      <c r="G178" s="8">
        <v>45155</v>
      </c>
      <c r="H178">
        <v>304</v>
      </c>
      <c r="I178">
        <v>35.56</v>
      </c>
      <c r="J178" t="s">
        <v>15</v>
      </c>
    </row>
    <row r="179" spans="1:10" x14ac:dyDescent="0.2">
      <c r="A179">
        <v>2023</v>
      </c>
      <c r="B179">
        <v>2</v>
      </c>
      <c r="C179">
        <v>6</v>
      </c>
      <c r="D179" t="s">
        <v>4</v>
      </c>
      <c r="E179" t="s">
        <v>8</v>
      </c>
      <c r="F179">
        <v>2</v>
      </c>
      <c r="G179" s="8">
        <v>45155</v>
      </c>
      <c r="H179">
        <v>300</v>
      </c>
      <c r="I179">
        <v>33.020000000000003</v>
      </c>
      <c r="J179" t="s">
        <v>15</v>
      </c>
    </row>
    <row r="180" spans="1:10" x14ac:dyDescent="0.2">
      <c r="A180">
        <v>2023</v>
      </c>
      <c r="B180">
        <v>3</v>
      </c>
      <c r="C180">
        <v>7</v>
      </c>
      <c r="D180" t="s">
        <v>4</v>
      </c>
      <c r="E180" t="s">
        <v>8</v>
      </c>
      <c r="F180">
        <v>2</v>
      </c>
      <c r="G180" s="8">
        <v>45155</v>
      </c>
      <c r="H180">
        <v>448</v>
      </c>
      <c r="I180">
        <v>35.56</v>
      </c>
      <c r="J180" t="s">
        <v>15</v>
      </c>
    </row>
    <row r="181" spans="1:10" x14ac:dyDescent="0.2">
      <c r="A181">
        <v>2023</v>
      </c>
      <c r="B181">
        <v>4</v>
      </c>
      <c r="C181">
        <v>8</v>
      </c>
      <c r="D181" t="s">
        <v>4</v>
      </c>
      <c r="E181" t="s">
        <v>8</v>
      </c>
      <c r="F181">
        <v>2</v>
      </c>
      <c r="G181" s="8">
        <v>45155</v>
      </c>
      <c r="H181">
        <v>940</v>
      </c>
      <c r="I181">
        <v>30.48</v>
      </c>
      <c r="J181" t="s">
        <v>15</v>
      </c>
    </row>
    <row r="182" spans="1:10" x14ac:dyDescent="0.2">
      <c r="A182">
        <v>2023</v>
      </c>
      <c r="B182">
        <v>1</v>
      </c>
      <c r="C182">
        <v>5</v>
      </c>
      <c r="D182" t="s">
        <v>5</v>
      </c>
      <c r="E182" t="s">
        <v>7</v>
      </c>
      <c r="F182">
        <v>2</v>
      </c>
      <c r="G182" s="8">
        <v>45161</v>
      </c>
      <c r="H182">
        <v>716</v>
      </c>
      <c r="I182">
        <v>27.94</v>
      </c>
      <c r="J182" t="s">
        <v>15</v>
      </c>
    </row>
    <row r="183" spans="1:10" x14ac:dyDescent="0.2">
      <c r="A183">
        <v>2023</v>
      </c>
      <c r="B183">
        <v>2</v>
      </c>
      <c r="C183">
        <v>6</v>
      </c>
      <c r="D183" t="s">
        <v>5</v>
      </c>
      <c r="E183" t="s">
        <v>7</v>
      </c>
      <c r="F183">
        <v>2</v>
      </c>
      <c r="G183" s="8">
        <v>45161</v>
      </c>
      <c r="H183">
        <v>1264</v>
      </c>
      <c r="I183">
        <v>33.020000000000003</v>
      </c>
      <c r="J183" t="s">
        <v>15</v>
      </c>
    </row>
    <row r="184" spans="1:10" x14ac:dyDescent="0.2">
      <c r="A184">
        <v>2023</v>
      </c>
      <c r="B184">
        <v>3</v>
      </c>
      <c r="C184">
        <v>7</v>
      </c>
      <c r="D184" t="s">
        <v>5</v>
      </c>
      <c r="E184" t="s">
        <v>7</v>
      </c>
      <c r="F184">
        <v>2</v>
      </c>
      <c r="G184" s="8">
        <v>45161</v>
      </c>
      <c r="H184">
        <v>992</v>
      </c>
      <c r="I184">
        <v>33.020000000000003</v>
      </c>
      <c r="J184" t="s">
        <v>15</v>
      </c>
    </row>
    <row r="185" spans="1:10" x14ac:dyDescent="0.2">
      <c r="A185">
        <v>2023</v>
      </c>
      <c r="B185">
        <v>4</v>
      </c>
      <c r="C185">
        <v>8</v>
      </c>
      <c r="D185" t="s">
        <v>5</v>
      </c>
      <c r="E185" t="s">
        <v>7</v>
      </c>
      <c r="F185">
        <v>2</v>
      </c>
      <c r="G185" s="8">
        <v>45161</v>
      </c>
      <c r="H185">
        <v>768</v>
      </c>
      <c r="I185">
        <v>35.56</v>
      </c>
      <c r="J185" t="s">
        <v>15</v>
      </c>
    </row>
    <row r="186" spans="1:10" x14ac:dyDescent="0.2">
      <c r="A186">
        <v>2023</v>
      </c>
      <c r="B186">
        <v>1</v>
      </c>
      <c r="C186">
        <v>5</v>
      </c>
      <c r="D186" t="s">
        <v>6</v>
      </c>
      <c r="E186" t="s">
        <v>7</v>
      </c>
      <c r="F186">
        <v>2</v>
      </c>
      <c r="G186" s="8">
        <v>45161</v>
      </c>
      <c r="H186">
        <v>956</v>
      </c>
      <c r="I186">
        <v>30.48</v>
      </c>
      <c r="J186" t="s">
        <v>15</v>
      </c>
    </row>
    <row r="187" spans="1:10" x14ac:dyDescent="0.2">
      <c r="A187">
        <v>2023</v>
      </c>
      <c r="B187">
        <v>2</v>
      </c>
      <c r="C187">
        <v>6</v>
      </c>
      <c r="D187" t="s">
        <v>6</v>
      </c>
      <c r="E187" t="s">
        <v>7</v>
      </c>
      <c r="F187">
        <v>2</v>
      </c>
      <c r="G187" s="8">
        <v>45161</v>
      </c>
      <c r="H187">
        <v>744</v>
      </c>
      <c r="I187">
        <v>30.48</v>
      </c>
      <c r="J187" t="s">
        <v>15</v>
      </c>
    </row>
    <row r="188" spans="1:10" x14ac:dyDescent="0.2">
      <c r="A188">
        <v>2023</v>
      </c>
      <c r="B188">
        <v>3</v>
      </c>
      <c r="C188">
        <v>7</v>
      </c>
      <c r="D188" t="s">
        <v>6</v>
      </c>
      <c r="E188" t="s">
        <v>7</v>
      </c>
      <c r="F188">
        <v>2</v>
      </c>
      <c r="G188" s="8">
        <v>45161</v>
      </c>
      <c r="H188">
        <v>528</v>
      </c>
      <c r="I188">
        <v>27.94</v>
      </c>
      <c r="J188" t="s">
        <v>15</v>
      </c>
    </row>
    <row r="189" spans="1:10" x14ac:dyDescent="0.2">
      <c r="A189">
        <v>2023</v>
      </c>
      <c r="B189">
        <v>4</v>
      </c>
      <c r="C189">
        <v>8</v>
      </c>
      <c r="D189" t="s">
        <v>6</v>
      </c>
      <c r="E189" t="s">
        <v>7</v>
      </c>
      <c r="F189">
        <v>2</v>
      </c>
      <c r="G189" s="8">
        <v>45161</v>
      </c>
      <c r="H189">
        <v>976</v>
      </c>
      <c r="I189">
        <v>30.48</v>
      </c>
      <c r="J189" t="s">
        <v>15</v>
      </c>
    </row>
    <row r="190" spans="1:10" x14ac:dyDescent="0.2">
      <c r="A190">
        <v>2023</v>
      </c>
      <c r="B190">
        <v>1</v>
      </c>
      <c r="C190">
        <v>5</v>
      </c>
      <c r="D190" t="s">
        <v>2</v>
      </c>
      <c r="E190" t="s">
        <v>7</v>
      </c>
      <c r="F190">
        <v>2</v>
      </c>
      <c r="G190" s="8">
        <v>45155</v>
      </c>
      <c r="H190">
        <v>168</v>
      </c>
      <c r="I190">
        <v>27.94</v>
      </c>
      <c r="J190" t="s">
        <v>15</v>
      </c>
    </row>
    <row r="191" spans="1:10" x14ac:dyDescent="0.2">
      <c r="A191">
        <v>2023</v>
      </c>
      <c r="B191">
        <v>2</v>
      </c>
      <c r="C191">
        <v>6</v>
      </c>
      <c r="D191" t="s">
        <v>2</v>
      </c>
      <c r="E191" t="s">
        <v>7</v>
      </c>
      <c r="F191">
        <v>2</v>
      </c>
      <c r="G191" s="8">
        <v>45155</v>
      </c>
      <c r="H191">
        <v>112</v>
      </c>
      <c r="I191">
        <v>30.48</v>
      </c>
      <c r="J191" t="s">
        <v>15</v>
      </c>
    </row>
    <row r="192" spans="1:10" x14ac:dyDescent="0.2">
      <c r="A192">
        <v>2023</v>
      </c>
      <c r="B192">
        <v>3</v>
      </c>
      <c r="C192">
        <v>7</v>
      </c>
      <c r="D192" t="s">
        <v>2</v>
      </c>
      <c r="E192" t="s">
        <v>7</v>
      </c>
      <c r="F192">
        <v>2</v>
      </c>
      <c r="G192" s="8">
        <v>45155</v>
      </c>
      <c r="H192">
        <v>260</v>
      </c>
      <c r="I192">
        <v>22.86</v>
      </c>
      <c r="J192" t="s">
        <v>15</v>
      </c>
    </row>
    <row r="193" spans="1:10" x14ac:dyDescent="0.2">
      <c r="A193">
        <v>2023</v>
      </c>
      <c r="B193">
        <v>4</v>
      </c>
      <c r="C193">
        <v>8</v>
      </c>
      <c r="D193" t="s">
        <v>2</v>
      </c>
      <c r="E193" t="s">
        <v>7</v>
      </c>
      <c r="F193">
        <v>2</v>
      </c>
      <c r="G193" s="8">
        <v>45155</v>
      </c>
      <c r="H193">
        <v>440</v>
      </c>
      <c r="I193">
        <v>30.48</v>
      </c>
      <c r="J193" t="s">
        <v>15</v>
      </c>
    </row>
    <row r="194" spans="1:10" x14ac:dyDescent="0.2">
      <c r="A194">
        <v>2023</v>
      </c>
      <c r="B194">
        <v>1</v>
      </c>
      <c r="C194">
        <v>5</v>
      </c>
      <c r="D194" t="s">
        <v>4</v>
      </c>
      <c r="E194" t="s">
        <v>7</v>
      </c>
      <c r="F194">
        <v>2</v>
      </c>
      <c r="G194" s="8">
        <v>45155</v>
      </c>
      <c r="H194">
        <v>252</v>
      </c>
      <c r="I194">
        <v>33.020000000000003</v>
      </c>
      <c r="J194" t="s">
        <v>15</v>
      </c>
    </row>
    <row r="195" spans="1:10" x14ac:dyDescent="0.2">
      <c r="A195">
        <v>2023</v>
      </c>
      <c r="B195">
        <v>2</v>
      </c>
      <c r="C195">
        <v>6</v>
      </c>
      <c r="D195" t="s">
        <v>4</v>
      </c>
      <c r="E195" t="s">
        <v>7</v>
      </c>
      <c r="F195">
        <v>2</v>
      </c>
      <c r="G195" s="8">
        <v>45155</v>
      </c>
      <c r="H195">
        <v>524</v>
      </c>
      <c r="I195">
        <v>20.32</v>
      </c>
      <c r="J195" t="s">
        <v>15</v>
      </c>
    </row>
    <row r="196" spans="1:10" x14ac:dyDescent="0.2">
      <c r="A196">
        <v>2023</v>
      </c>
      <c r="B196">
        <v>3</v>
      </c>
      <c r="C196">
        <v>7</v>
      </c>
      <c r="D196" t="s">
        <v>4</v>
      </c>
      <c r="E196" t="s">
        <v>7</v>
      </c>
      <c r="F196">
        <v>2</v>
      </c>
      <c r="G196" s="8">
        <v>45155</v>
      </c>
      <c r="H196">
        <v>348</v>
      </c>
      <c r="I196">
        <v>43.18</v>
      </c>
      <c r="J196" t="s">
        <v>15</v>
      </c>
    </row>
    <row r="197" spans="1:10" x14ac:dyDescent="0.2">
      <c r="A197">
        <v>2023</v>
      </c>
      <c r="B197">
        <v>4</v>
      </c>
      <c r="C197">
        <v>8</v>
      </c>
      <c r="D197" t="s">
        <v>4</v>
      </c>
      <c r="E197" t="s">
        <v>7</v>
      </c>
      <c r="F197">
        <v>2</v>
      </c>
      <c r="G197" s="8">
        <v>45155</v>
      </c>
      <c r="H197">
        <v>476</v>
      </c>
      <c r="I197">
        <v>33.020000000000003</v>
      </c>
      <c r="J197" t="s">
        <v>15</v>
      </c>
    </row>
    <row r="198" spans="1:10" x14ac:dyDescent="0.2">
      <c r="A198">
        <v>2023</v>
      </c>
      <c r="B198">
        <v>1</v>
      </c>
      <c r="C198">
        <v>5</v>
      </c>
      <c r="D198" t="s">
        <v>5</v>
      </c>
      <c r="E198" t="s">
        <v>9</v>
      </c>
      <c r="F198">
        <v>2</v>
      </c>
      <c r="G198" s="8">
        <v>45161</v>
      </c>
      <c r="H198">
        <v>1272</v>
      </c>
      <c r="I198">
        <v>43.18</v>
      </c>
      <c r="J198" t="s">
        <v>15</v>
      </c>
    </row>
    <row r="199" spans="1:10" x14ac:dyDescent="0.2">
      <c r="A199">
        <v>2023</v>
      </c>
      <c r="B199">
        <v>2</v>
      </c>
      <c r="C199">
        <v>6</v>
      </c>
      <c r="D199" t="s">
        <v>5</v>
      </c>
      <c r="E199" t="s">
        <v>9</v>
      </c>
      <c r="F199">
        <v>2</v>
      </c>
      <c r="G199" s="8">
        <v>45161</v>
      </c>
      <c r="H199">
        <v>1384</v>
      </c>
      <c r="I199">
        <v>30.48</v>
      </c>
      <c r="J199" t="s">
        <v>15</v>
      </c>
    </row>
    <row r="200" spans="1:10" x14ac:dyDescent="0.2">
      <c r="A200">
        <v>2023</v>
      </c>
      <c r="B200">
        <v>3</v>
      </c>
      <c r="C200">
        <v>7</v>
      </c>
      <c r="D200" t="s">
        <v>5</v>
      </c>
      <c r="E200" t="s">
        <v>9</v>
      </c>
      <c r="F200">
        <v>2</v>
      </c>
      <c r="G200" s="8">
        <v>45161</v>
      </c>
      <c r="H200">
        <v>1572</v>
      </c>
      <c r="I200">
        <v>38.1</v>
      </c>
      <c r="J200" t="s">
        <v>15</v>
      </c>
    </row>
    <row r="201" spans="1:10" x14ac:dyDescent="0.2">
      <c r="A201">
        <v>2023</v>
      </c>
      <c r="B201">
        <v>4</v>
      </c>
      <c r="C201">
        <v>8</v>
      </c>
      <c r="D201" t="s">
        <v>5</v>
      </c>
      <c r="E201" t="s">
        <v>9</v>
      </c>
      <c r="F201">
        <v>2</v>
      </c>
      <c r="G201" s="8">
        <v>45161</v>
      </c>
      <c r="H201">
        <v>1196</v>
      </c>
      <c r="I201">
        <v>30.48</v>
      </c>
      <c r="J201" t="s">
        <v>15</v>
      </c>
    </row>
    <row r="202" spans="1:10" x14ac:dyDescent="0.2">
      <c r="A202">
        <v>2023</v>
      </c>
      <c r="B202">
        <v>1</v>
      </c>
      <c r="C202">
        <v>5</v>
      </c>
      <c r="D202" t="s">
        <v>6</v>
      </c>
      <c r="E202" t="s">
        <v>9</v>
      </c>
      <c r="F202">
        <v>2</v>
      </c>
      <c r="G202" s="8">
        <v>45161</v>
      </c>
      <c r="H202">
        <v>1068</v>
      </c>
      <c r="I202">
        <v>35.56</v>
      </c>
      <c r="J202" t="s">
        <v>15</v>
      </c>
    </row>
    <row r="203" spans="1:10" x14ac:dyDescent="0.2">
      <c r="A203">
        <v>2023</v>
      </c>
      <c r="B203">
        <v>2</v>
      </c>
      <c r="C203">
        <v>6</v>
      </c>
      <c r="D203" t="s">
        <v>6</v>
      </c>
      <c r="E203" t="s">
        <v>9</v>
      </c>
      <c r="F203">
        <v>2</v>
      </c>
      <c r="G203" s="8">
        <v>45161</v>
      </c>
      <c r="H203">
        <v>812</v>
      </c>
      <c r="I203">
        <v>25.4</v>
      </c>
      <c r="J203" t="s">
        <v>15</v>
      </c>
    </row>
    <row r="204" spans="1:10" x14ac:dyDescent="0.2">
      <c r="A204">
        <v>2023</v>
      </c>
      <c r="B204">
        <v>3</v>
      </c>
      <c r="C204">
        <v>7</v>
      </c>
      <c r="D204" t="s">
        <v>6</v>
      </c>
      <c r="E204" t="s">
        <v>9</v>
      </c>
      <c r="F204">
        <v>2</v>
      </c>
      <c r="G204" s="8">
        <v>45161</v>
      </c>
      <c r="H204">
        <v>800</v>
      </c>
      <c r="I204">
        <v>33.020000000000003</v>
      </c>
      <c r="J204" t="s">
        <v>15</v>
      </c>
    </row>
    <row r="205" spans="1:10" x14ac:dyDescent="0.2">
      <c r="A205">
        <v>2023</v>
      </c>
      <c r="B205">
        <v>4</v>
      </c>
      <c r="C205">
        <v>8</v>
      </c>
      <c r="D205" t="s">
        <v>6</v>
      </c>
      <c r="E205" t="s">
        <v>9</v>
      </c>
      <c r="F205">
        <v>2</v>
      </c>
      <c r="G205" s="8">
        <v>45161</v>
      </c>
      <c r="H205">
        <v>560</v>
      </c>
      <c r="I205">
        <v>27.94</v>
      </c>
      <c r="J205" t="s">
        <v>15</v>
      </c>
    </row>
    <row r="206" spans="1:10" x14ac:dyDescent="0.2">
      <c r="A206">
        <v>2023</v>
      </c>
      <c r="B206">
        <v>1</v>
      </c>
      <c r="C206">
        <v>5</v>
      </c>
      <c r="D206" t="s">
        <v>2</v>
      </c>
      <c r="E206" t="s">
        <v>9</v>
      </c>
      <c r="F206">
        <v>2</v>
      </c>
      <c r="G206" s="8">
        <v>45155</v>
      </c>
      <c r="H206">
        <v>292</v>
      </c>
      <c r="I206">
        <v>25.4</v>
      </c>
      <c r="J206" t="s">
        <v>15</v>
      </c>
    </row>
    <row r="207" spans="1:10" x14ac:dyDescent="0.2">
      <c r="A207">
        <v>2023</v>
      </c>
      <c r="B207">
        <v>2</v>
      </c>
      <c r="C207">
        <v>6</v>
      </c>
      <c r="D207" t="s">
        <v>2</v>
      </c>
      <c r="E207" t="s">
        <v>9</v>
      </c>
      <c r="F207">
        <v>2</v>
      </c>
      <c r="G207" s="8">
        <v>45155</v>
      </c>
      <c r="H207">
        <v>544</v>
      </c>
      <c r="I207">
        <v>25.4</v>
      </c>
      <c r="J207" t="s">
        <v>15</v>
      </c>
    </row>
    <row r="208" spans="1:10" x14ac:dyDescent="0.2">
      <c r="A208">
        <v>2023</v>
      </c>
      <c r="B208">
        <v>3</v>
      </c>
      <c r="C208">
        <v>7</v>
      </c>
      <c r="D208" t="s">
        <v>2</v>
      </c>
      <c r="E208" t="s">
        <v>9</v>
      </c>
      <c r="F208">
        <v>2</v>
      </c>
      <c r="G208" s="8">
        <v>45155</v>
      </c>
      <c r="H208">
        <v>468</v>
      </c>
      <c r="I208">
        <v>27.94</v>
      </c>
      <c r="J208" t="s">
        <v>15</v>
      </c>
    </row>
    <row r="209" spans="1:10" x14ac:dyDescent="0.2">
      <c r="A209">
        <v>2023</v>
      </c>
      <c r="B209">
        <v>4</v>
      </c>
      <c r="C209">
        <v>8</v>
      </c>
      <c r="D209" t="s">
        <v>2</v>
      </c>
      <c r="E209" t="s">
        <v>9</v>
      </c>
      <c r="F209">
        <v>2</v>
      </c>
      <c r="G209" s="8">
        <v>45155</v>
      </c>
      <c r="H209">
        <v>400</v>
      </c>
      <c r="I209">
        <v>25.4</v>
      </c>
      <c r="J209" t="s">
        <v>15</v>
      </c>
    </row>
    <row r="210" spans="1:10" x14ac:dyDescent="0.2">
      <c r="A210">
        <v>2023</v>
      </c>
      <c r="B210">
        <v>1</v>
      </c>
      <c r="C210">
        <v>5</v>
      </c>
      <c r="D210" t="s">
        <v>4</v>
      </c>
      <c r="E210" t="s">
        <v>9</v>
      </c>
      <c r="F210">
        <v>2</v>
      </c>
      <c r="G210" s="8">
        <v>45155</v>
      </c>
      <c r="H210">
        <v>284</v>
      </c>
      <c r="I210">
        <v>30.48</v>
      </c>
      <c r="J210" t="s">
        <v>15</v>
      </c>
    </row>
    <row r="211" spans="1:10" x14ac:dyDescent="0.2">
      <c r="A211">
        <v>2023</v>
      </c>
      <c r="B211">
        <v>2</v>
      </c>
      <c r="C211">
        <v>6</v>
      </c>
      <c r="D211" t="s">
        <v>4</v>
      </c>
      <c r="E211" t="s">
        <v>9</v>
      </c>
      <c r="F211">
        <v>2</v>
      </c>
      <c r="G211" s="8">
        <v>45155</v>
      </c>
      <c r="H211">
        <v>520</v>
      </c>
      <c r="I211">
        <v>33.020000000000003</v>
      </c>
      <c r="J211" t="s">
        <v>15</v>
      </c>
    </row>
    <row r="212" spans="1:10" x14ac:dyDescent="0.2">
      <c r="A212">
        <v>2023</v>
      </c>
      <c r="B212">
        <v>3</v>
      </c>
      <c r="C212">
        <v>7</v>
      </c>
      <c r="D212" t="s">
        <v>4</v>
      </c>
      <c r="E212" t="s">
        <v>9</v>
      </c>
      <c r="F212">
        <v>2</v>
      </c>
      <c r="G212" s="8">
        <v>45155</v>
      </c>
      <c r="H212">
        <v>356</v>
      </c>
      <c r="I212">
        <v>27.94</v>
      </c>
      <c r="J212" t="s">
        <v>15</v>
      </c>
    </row>
    <row r="213" spans="1:10" x14ac:dyDescent="0.2">
      <c r="A213">
        <v>2023</v>
      </c>
      <c r="B213">
        <v>4</v>
      </c>
      <c r="C213">
        <v>8</v>
      </c>
      <c r="D213" t="s">
        <v>4</v>
      </c>
      <c r="E213" t="s">
        <v>9</v>
      </c>
      <c r="F213">
        <v>2</v>
      </c>
      <c r="G213" s="8">
        <v>45155</v>
      </c>
      <c r="H213">
        <v>732</v>
      </c>
      <c r="I213">
        <v>35.56</v>
      </c>
      <c r="J213" t="s">
        <v>15</v>
      </c>
    </row>
    <row r="214" spans="1:10" x14ac:dyDescent="0.2">
      <c r="A214">
        <v>2023</v>
      </c>
      <c r="B214">
        <v>1</v>
      </c>
      <c r="C214">
        <v>5</v>
      </c>
      <c r="D214" t="s">
        <v>5</v>
      </c>
      <c r="E214" t="s">
        <v>11</v>
      </c>
      <c r="F214">
        <v>2</v>
      </c>
      <c r="G214" s="8">
        <v>45161</v>
      </c>
      <c r="H214">
        <v>1528</v>
      </c>
      <c r="I214">
        <v>35.56</v>
      </c>
      <c r="J214" t="s">
        <v>15</v>
      </c>
    </row>
    <row r="215" spans="1:10" x14ac:dyDescent="0.2">
      <c r="A215">
        <v>2023</v>
      </c>
      <c r="B215">
        <v>2</v>
      </c>
      <c r="C215">
        <v>6</v>
      </c>
      <c r="D215" t="s">
        <v>5</v>
      </c>
      <c r="E215" t="s">
        <v>11</v>
      </c>
      <c r="F215">
        <v>2</v>
      </c>
      <c r="G215" s="8">
        <v>45161</v>
      </c>
      <c r="H215">
        <v>876</v>
      </c>
      <c r="I215">
        <v>25.4</v>
      </c>
      <c r="J215" t="s">
        <v>15</v>
      </c>
    </row>
    <row r="216" spans="1:10" x14ac:dyDescent="0.2">
      <c r="A216">
        <v>2023</v>
      </c>
      <c r="B216">
        <v>3</v>
      </c>
      <c r="C216">
        <v>7</v>
      </c>
      <c r="D216" t="s">
        <v>5</v>
      </c>
      <c r="E216" t="s">
        <v>11</v>
      </c>
      <c r="F216">
        <v>2</v>
      </c>
      <c r="G216" s="8">
        <v>45161</v>
      </c>
      <c r="H216">
        <v>1160</v>
      </c>
      <c r="I216">
        <v>30.48</v>
      </c>
      <c r="J216" t="s">
        <v>15</v>
      </c>
    </row>
    <row r="217" spans="1:10" x14ac:dyDescent="0.2">
      <c r="A217">
        <v>2023</v>
      </c>
      <c r="B217">
        <v>4</v>
      </c>
      <c r="C217">
        <v>8</v>
      </c>
      <c r="D217" t="s">
        <v>5</v>
      </c>
      <c r="E217" t="s">
        <v>11</v>
      </c>
      <c r="F217">
        <v>2</v>
      </c>
      <c r="G217" s="8">
        <v>45161</v>
      </c>
      <c r="H217">
        <v>924</v>
      </c>
      <c r="I217">
        <v>30.48</v>
      </c>
      <c r="J217" t="s">
        <v>15</v>
      </c>
    </row>
    <row r="218" spans="1:10" x14ac:dyDescent="0.2">
      <c r="A218">
        <v>2023</v>
      </c>
      <c r="B218">
        <v>1</v>
      </c>
      <c r="C218">
        <v>5</v>
      </c>
      <c r="D218" t="s">
        <v>6</v>
      </c>
      <c r="E218" t="s">
        <v>11</v>
      </c>
      <c r="F218">
        <v>2</v>
      </c>
      <c r="G218" s="8">
        <v>45161</v>
      </c>
      <c r="H218">
        <v>152</v>
      </c>
      <c r="I218">
        <v>30.48</v>
      </c>
      <c r="J218" t="s">
        <v>15</v>
      </c>
    </row>
    <row r="219" spans="1:10" x14ac:dyDescent="0.2">
      <c r="A219">
        <v>2023</v>
      </c>
      <c r="B219">
        <v>2</v>
      </c>
      <c r="C219">
        <v>6</v>
      </c>
      <c r="D219" t="s">
        <v>6</v>
      </c>
      <c r="E219" t="s">
        <v>11</v>
      </c>
      <c r="F219">
        <v>2</v>
      </c>
      <c r="G219" s="8">
        <v>45161</v>
      </c>
      <c r="H219">
        <v>884</v>
      </c>
      <c r="I219">
        <v>27.94</v>
      </c>
      <c r="J219" t="s">
        <v>15</v>
      </c>
    </row>
    <row r="220" spans="1:10" x14ac:dyDescent="0.2">
      <c r="A220">
        <v>2023</v>
      </c>
      <c r="B220">
        <v>3</v>
      </c>
      <c r="C220">
        <v>7</v>
      </c>
      <c r="D220" t="s">
        <v>6</v>
      </c>
      <c r="E220" t="s">
        <v>11</v>
      </c>
      <c r="F220">
        <v>2</v>
      </c>
      <c r="G220" s="8">
        <v>45161</v>
      </c>
      <c r="H220">
        <v>1156</v>
      </c>
      <c r="I220">
        <v>30.48</v>
      </c>
      <c r="J220" t="s">
        <v>15</v>
      </c>
    </row>
    <row r="221" spans="1:10" x14ac:dyDescent="0.2">
      <c r="A221">
        <v>2023</v>
      </c>
      <c r="B221">
        <v>4</v>
      </c>
      <c r="C221">
        <v>8</v>
      </c>
      <c r="D221" t="s">
        <v>6</v>
      </c>
      <c r="E221" t="s">
        <v>11</v>
      </c>
      <c r="F221">
        <v>2</v>
      </c>
      <c r="G221" s="8">
        <v>45161</v>
      </c>
      <c r="H221">
        <v>1756</v>
      </c>
      <c r="I221">
        <v>33.020000000000003</v>
      </c>
      <c r="J221" t="s">
        <v>15</v>
      </c>
    </row>
    <row r="222" spans="1:10" x14ac:dyDescent="0.2">
      <c r="A222">
        <v>2023</v>
      </c>
      <c r="B222">
        <v>1</v>
      </c>
      <c r="C222">
        <v>5</v>
      </c>
      <c r="D222" t="s">
        <v>2</v>
      </c>
      <c r="E222" t="s">
        <v>11</v>
      </c>
      <c r="F222">
        <v>2</v>
      </c>
      <c r="G222" s="8">
        <v>45155</v>
      </c>
      <c r="H222">
        <v>340</v>
      </c>
      <c r="I222">
        <v>30.48</v>
      </c>
      <c r="J222" t="s">
        <v>15</v>
      </c>
    </row>
    <row r="223" spans="1:10" x14ac:dyDescent="0.2">
      <c r="A223">
        <v>2023</v>
      </c>
      <c r="B223">
        <v>2</v>
      </c>
      <c r="C223">
        <v>6</v>
      </c>
      <c r="D223" t="s">
        <v>2</v>
      </c>
      <c r="E223" t="s">
        <v>11</v>
      </c>
      <c r="F223">
        <v>2</v>
      </c>
      <c r="G223" s="8">
        <v>45155</v>
      </c>
      <c r="H223">
        <v>236</v>
      </c>
      <c r="I223">
        <v>27.94</v>
      </c>
      <c r="J223" t="s">
        <v>15</v>
      </c>
    </row>
    <row r="224" spans="1:10" x14ac:dyDescent="0.2">
      <c r="A224">
        <v>2023</v>
      </c>
      <c r="B224">
        <v>3</v>
      </c>
      <c r="C224">
        <v>7</v>
      </c>
      <c r="D224" t="s">
        <v>2</v>
      </c>
      <c r="E224" t="s">
        <v>11</v>
      </c>
      <c r="F224">
        <v>2</v>
      </c>
      <c r="G224" s="8">
        <v>45155</v>
      </c>
      <c r="H224">
        <v>308</v>
      </c>
      <c r="I224">
        <v>27.94</v>
      </c>
      <c r="J224" t="s">
        <v>15</v>
      </c>
    </row>
    <row r="225" spans="1:10" x14ac:dyDescent="0.2">
      <c r="A225">
        <v>2023</v>
      </c>
      <c r="B225">
        <v>4</v>
      </c>
      <c r="C225">
        <v>8</v>
      </c>
      <c r="D225" t="s">
        <v>2</v>
      </c>
      <c r="E225" t="s">
        <v>11</v>
      </c>
      <c r="F225">
        <v>2</v>
      </c>
      <c r="G225" s="8">
        <v>45155</v>
      </c>
      <c r="H225">
        <v>1160</v>
      </c>
      <c r="I225">
        <v>30.48</v>
      </c>
      <c r="J225" t="s">
        <v>15</v>
      </c>
    </row>
    <row r="226" spans="1:10" x14ac:dyDescent="0.2">
      <c r="A226">
        <v>2023</v>
      </c>
      <c r="B226">
        <v>1</v>
      </c>
      <c r="C226">
        <v>5</v>
      </c>
      <c r="D226" t="s">
        <v>4</v>
      </c>
      <c r="E226" t="s">
        <v>11</v>
      </c>
      <c r="F226">
        <v>2</v>
      </c>
      <c r="G226" s="8">
        <v>45155</v>
      </c>
      <c r="H226">
        <v>212</v>
      </c>
      <c r="I226">
        <v>33.020000000000003</v>
      </c>
      <c r="J226" t="s">
        <v>15</v>
      </c>
    </row>
    <row r="227" spans="1:10" x14ac:dyDescent="0.2">
      <c r="A227">
        <v>2023</v>
      </c>
      <c r="B227">
        <v>2</v>
      </c>
      <c r="C227">
        <v>6</v>
      </c>
      <c r="D227" t="s">
        <v>4</v>
      </c>
      <c r="E227" t="s">
        <v>11</v>
      </c>
      <c r="F227">
        <v>2</v>
      </c>
      <c r="G227" s="8">
        <v>45155</v>
      </c>
      <c r="H227">
        <v>388</v>
      </c>
      <c r="I227">
        <v>33.020000000000003</v>
      </c>
      <c r="J227" t="s">
        <v>15</v>
      </c>
    </row>
    <row r="228" spans="1:10" x14ac:dyDescent="0.2">
      <c r="A228">
        <v>2023</v>
      </c>
      <c r="B228">
        <v>3</v>
      </c>
      <c r="C228">
        <v>7</v>
      </c>
      <c r="D228" t="s">
        <v>4</v>
      </c>
      <c r="E228" t="s">
        <v>11</v>
      </c>
      <c r="F228">
        <v>2</v>
      </c>
      <c r="G228" s="8">
        <v>45155</v>
      </c>
      <c r="H228">
        <v>696</v>
      </c>
      <c r="I228">
        <v>38.1</v>
      </c>
      <c r="J228" t="s">
        <v>15</v>
      </c>
    </row>
    <row r="229" spans="1:10" x14ac:dyDescent="0.2">
      <c r="A229">
        <v>2023</v>
      </c>
      <c r="B229">
        <v>4</v>
      </c>
      <c r="C229">
        <v>8</v>
      </c>
      <c r="D229" t="s">
        <v>4</v>
      </c>
      <c r="E229" t="s">
        <v>11</v>
      </c>
      <c r="F229">
        <v>2</v>
      </c>
      <c r="G229" s="8">
        <v>45155</v>
      </c>
      <c r="H229">
        <v>996</v>
      </c>
      <c r="I229">
        <v>27.94</v>
      </c>
      <c r="J229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9A04-851F-6A46-BB7C-A8BD8762DC35}">
  <dimension ref="A1:AR102"/>
  <sheetViews>
    <sheetView tabSelected="1" topLeftCell="G79" workbookViewId="0">
      <selection activeCell="AI2" sqref="AI2"/>
    </sheetView>
  </sheetViews>
  <sheetFormatPr baseColWidth="10" defaultRowHeight="16" x14ac:dyDescent="0.2"/>
  <cols>
    <col min="4" max="4" width="41.1640625" customWidth="1"/>
    <col min="5" max="5" width="18.5" customWidth="1"/>
    <col min="6" max="9" width="10.6640625" customWidth="1"/>
  </cols>
  <sheetData>
    <row r="1" spans="1:44" x14ac:dyDescent="0.2">
      <c r="O1" s="5" t="s">
        <v>150</v>
      </c>
      <c r="P1" s="5"/>
      <c r="Q1" s="5">
        <v>32.799999999999997</v>
      </c>
      <c r="R1" s="5">
        <v>38.799999999999997</v>
      </c>
      <c r="S1" s="5"/>
      <c r="T1" s="5"/>
      <c r="U1" s="5"/>
      <c r="V1" s="7" t="s">
        <v>151</v>
      </c>
      <c r="W1" s="7"/>
      <c r="X1" s="7"/>
      <c r="Y1" s="7"/>
      <c r="Z1" s="7"/>
      <c r="AA1" s="7"/>
    </row>
    <row r="2" spans="1:44" x14ac:dyDescent="0.2">
      <c r="F2" t="s">
        <v>3</v>
      </c>
      <c r="G2" t="s">
        <v>0</v>
      </c>
      <c r="H2" t="s">
        <v>1</v>
      </c>
      <c r="I2" t="s">
        <v>20</v>
      </c>
      <c r="J2" t="s">
        <v>152</v>
      </c>
      <c r="K2" t="s">
        <v>154</v>
      </c>
      <c r="L2" t="s">
        <v>19</v>
      </c>
      <c r="M2" t="s">
        <v>149</v>
      </c>
      <c r="N2" t="s">
        <v>13</v>
      </c>
      <c r="O2" t="s">
        <v>143</v>
      </c>
      <c r="P2" t="s">
        <v>21</v>
      </c>
      <c r="Q2" t="s">
        <v>144</v>
      </c>
      <c r="R2" t="s">
        <v>23</v>
      </c>
      <c r="S2" t="s">
        <v>24</v>
      </c>
      <c r="T2" t="s">
        <v>30</v>
      </c>
      <c r="U2" t="s">
        <v>31</v>
      </c>
      <c r="V2" t="s">
        <v>21</v>
      </c>
      <c r="W2" t="s">
        <v>144</v>
      </c>
      <c r="X2" t="s">
        <v>23</v>
      </c>
      <c r="Y2" t="s">
        <v>24</v>
      </c>
      <c r="Z2" t="s">
        <v>30</v>
      </c>
      <c r="AA2" t="s">
        <v>31</v>
      </c>
      <c r="AB2" t="s">
        <v>32</v>
      </c>
      <c r="AC2" t="s">
        <v>33</v>
      </c>
      <c r="AD2" t="s">
        <v>34</v>
      </c>
      <c r="AE2" t="s">
        <v>35</v>
      </c>
      <c r="AF2" t="s">
        <v>36</v>
      </c>
      <c r="AG2" t="s">
        <v>37</v>
      </c>
      <c r="AH2" t="s">
        <v>38</v>
      </c>
      <c r="AI2" t="s">
        <v>167</v>
      </c>
      <c r="AJ2" t="s">
        <v>40</v>
      </c>
    </row>
    <row r="3" spans="1:44" x14ac:dyDescent="0.2">
      <c r="A3" s="2">
        <v>38559</v>
      </c>
      <c r="B3" s="3">
        <v>0.12488425925925926</v>
      </c>
      <c r="C3" s="4" t="s">
        <v>41</v>
      </c>
      <c r="D3" s="4" t="s">
        <v>91</v>
      </c>
      <c r="E3" s="4"/>
      <c r="F3" s="4"/>
      <c r="G3" s="4" t="s">
        <v>2</v>
      </c>
      <c r="H3" s="4" t="s">
        <v>148</v>
      </c>
      <c r="I3" s="4">
        <v>1</v>
      </c>
      <c r="J3" s="1">
        <v>44763</v>
      </c>
      <c r="K3">
        <v>26.6</v>
      </c>
      <c r="L3">
        <f>K3/435.6*4047*4</f>
        <v>988.52341597796135</v>
      </c>
      <c r="M3">
        <v>19</v>
      </c>
      <c r="N3" t="s">
        <v>18</v>
      </c>
      <c r="O3" s="4">
        <v>94.65</v>
      </c>
      <c r="P3" s="4">
        <v>12.57</v>
      </c>
      <c r="Q3" s="4">
        <v>33.56</v>
      </c>
      <c r="R3" s="4">
        <v>52.95</v>
      </c>
      <c r="S3" s="4">
        <v>37.75</v>
      </c>
      <c r="T3" s="4">
        <v>3.23</v>
      </c>
      <c r="U3" s="4">
        <v>1.02</v>
      </c>
      <c r="V3" s="4">
        <f>P3/O3*100</f>
        <v>13.280507131537242</v>
      </c>
      <c r="W3" s="4">
        <f>Q3/O3*100</f>
        <v>35.456946645536185</v>
      </c>
      <c r="X3" s="4">
        <f>R3/O3*100</f>
        <v>55.942947702060216</v>
      </c>
      <c r="Y3" s="4">
        <f>S3/O3*100</f>
        <v>39.883782356048599</v>
      </c>
      <c r="Z3" s="4">
        <f>T3/O3*100</f>
        <v>3.4125726360274693</v>
      </c>
      <c r="AA3" s="4">
        <f>U3/O3*100</f>
        <v>1.0776545166402534</v>
      </c>
      <c r="AB3" s="6">
        <f>AA3-1</f>
        <v>7.7654516640253357E-2</v>
      </c>
      <c r="AC3" s="6">
        <f>X3*0.93</f>
        <v>52.026941362916006</v>
      </c>
      <c r="AD3" s="6">
        <f>88.9-(0.779*W3)</f>
        <v>61.279038563127315</v>
      </c>
      <c r="AE3" s="6">
        <f>120/X3</f>
        <v>2.1450424929178471</v>
      </c>
      <c r="AF3" s="6">
        <f>100-(X3*0.93)-V3-AA3</f>
        <v>33.614896988906501</v>
      </c>
      <c r="AG3" s="6">
        <f>22.7+(0.664*Y3)</f>
        <v>49.182831484416269</v>
      </c>
      <c r="AH3" s="6">
        <f>(AF3*0.98)+(V3*0.87)+(AB3*0.97*2.25)+(AC3*AG3/100)-10</f>
        <v>60.254444133152163</v>
      </c>
      <c r="AI3" s="6">
        <f>AE3*AH3/1.23</f>
        <v>105.07995370142754</v>
      </c>
      <c r="AJ3" s="6">
        <f>AE3*AD3/1.29</f>
        <v>101.89623383182906</v>
      </c>
      <c r="AL3">
        <f>AVERAGE(L4:L7)</f>
        <v>1795.8794765840221</v>
      </c>
      <c r="AM3">
        <f>AVERAGE(M4:M7)</f>
        <v>20.75</v>
      </c>
      <c r="AN3">
        <f>AVERAGE(P4:P7)</f>
        <v>13.934999999999999</v>
      </c>
      <c r="AO3">
        <f>AVERAGE(Q4:Q7)</f>
        <v>34.447500000000005</v>
      </c>
      <c r="AP3">
        <f>AVERAGE(R4:R7)</f>
        <v>56.370000000000005</v>
      </c>
      <c r="AQ3">
        <f>AVERAGE(AI4:AI7)</f>
        <v>97.120307365017723</v>
      </c>
      <c r="AR3">
        <f>AVERAGE(AJ4:AJ7)</f>
        <v>94.868756586507956</v>
      </c>
    </row>
    <row r="4" spans="1:44" x14ac:dyDescent="0.2">
      <c r="A4" s="2">
        <v>38559</v>
      </c>
      <c r="B4" s="3">
        <v>0.12540509259259261</v>
      </c>
      <c r="C4" s="4" t="s">
        <v>41</v>
      </c>
      <c r="D4" s="4" t="s">
        <v>92</v>
      </c>
      <c r="E4" s="4"/>
      <c r="F4" s="4"/>
      <c r="G4" s="4" t="s">
        <v>2</v>
      </c>
      <c r="H4" s="4" t="s">
        <v>148</v>
      </c>
      <c r="I4" s="4">
        <v>1</v>
      </c>
      <c r="J4" s="1">
        <v>44763</v>
      </c>
      <c r="K4">
        <v>33.299999999999997</v>
      </c>
      <c r="L4">
        <f>K4/435.6*4047*4</f>
        <v>1237.5123966942149</v>
      </c>
      <c r="M4">
        <v>21</v>
      </c>
      <c r="N4" t="s">
        <v>18</v>
      </c>
      <c r="O4" s="4">
        <v>94.41</v>
      </c>
      <c r="P4" s="4">
        <v>14.29</v>
      </c>
      <c r="Q4" s="4">
        <v>34.49</v>
      </c>
      <c r="R4" s="4">
        <v>54.96</v>
      </c>
      <c r="S4" s="4">
        <v>38.9</v>
      </c>
      <c r="T4" s="4">
        <v>4.2</v>
      </c>
      <c r="U4" s="4">
        <v>0.81</v>
      </c>
      <c r="V4" s="4">
        <f t="shared" ref="V4:V67" si="0">P4/O4*100</f>
        <v>15.136108463086536</v>
      </c>
      <c r="W4" s="4">
        <f t="shared" ref="W4:W67" si="1">Q4/O4*100</f>
        <v>36.532147018324338</v>
      </c>
      <c r="X4" s="4">
        <f t="shared" ref="X4:X67" si="2">R4/O4*100</f>
        <v>58.214172227518276</v>
      </c>
      <c r="Y4" s="4">
        <f t="shared" ref="Y4:Y67" si="3">S4/O4*100</f>
        <v>41.203262366274757</v>
      </c>
      <c r="Z4" s="4">
        <f t="shared" ref="Z4:Z67" si="4">T4/O4*100</f>
        <v>4.4486812837623138</v>
      </c>
      <c r="AA4" s="4">
        <f t="shared" ref="AA4:AA67" si="5">U4/O4*100</f>
        <v>0.85795996186844614</v>
      </c>
      <c r="AB4" s="6">
        <f t="shared" ref="AB4:AB67" si="6">AA4-1</f>
        <v>-0.14204003813155386</v>
      </c>
      <c r="AC4" s="6">
        <f t="shared" ref="AC4:AC67" si="7">X4*0.93</f>
        <v>54.139180171592002</v>
      </c>
      <c r="AD4" s="6">
        <f t="shared" ref="AD4:AD67" si="8">88.9-(0.779*W4)</f>
        <v>60.441457472725347</v>
      </c>
      <c r="AE4" s="6">
        <f t="shared" ref="AE4:AE67" si="9">120/X4</f>
        <v>2.0613537117903928</v>
      </c>
      <c r="AF4" s="6">
        <f t="shared" ref="AF4:AF67" si="10">100-(X4*0.93)-V4-AA4</f>
        <v>29.866751403453016</v>
      </c>
      <c r="AG4" s="6">
        <f t="shared" ref="AG4:AG67" si="11">22.7+(0.664*Y4)</f>
        <v>50.058966211206439</v>
      </c>
      <c r="AH4" s="6">
        <f t="shared" ref="AH4:AH67" si="12">(AF4*0.98)+(V4*0.87)+(AB4*0.97*2.25)+(AC4*AG4/100)-10</f>
        <v>59.229342264168537</v>
      </c>
      <c r="AI4" s="6">
        <f t="shared" ref="AI4:AI67" si="13">AE4*AH4/1.23</f>
        <v>99.262296360282448</v>
      </c>
      <c r="AJ4" s="6">
        <f t="shared" ref="AJ4:AJ67" si="14">AE4*AD4/1.29</f>
        <v>96.582343184049279</v>
      </c>
    </row>
    <row r="5" spans="1:44" x14ac:dyDescent="0.2">
      <c r="A5" s="2">
        <v>38559</v>
      </c>
      <c r="B5" s="3">
        <v>0.12594907407407407</v>
      </c>
      <c r="C5" s="4" t="s">
        <v>41</v>
      </c>
      <c r="D5" s="4" t="s">
        <v>93</v>
      </c>
      <c r="E5" s="4"/>
      <c r="F5" s="4"/>
      <c r="G5" s="4" t="s">
        <v>2</v>
      </c>
      <c r="H5" s="4" t="s">
        <v>148</v>
      </c>
      <c r="I5" s="4">
        <v>1</v>
      </c>
      <c r="J5" s="1">
        <v>44763</v>
      </c>
      <c r="K5">
        <v>29.7</v>
      </c>
      <c r="L5">
        <f>K5/435.6*4047*4</f>
        <v>1103.7272727272727</v>
      </c>
      <c r="M5">
        <v>16</v>
      </c>
      <c r="N5" t="s">
        <v>18</v>
      </c>
      <c r="O5" s="4">
        <v>94.5</v>
      </c>
      <c r="P5" s="4">
        <v>13.37</v>
      </c>
      <c r="Q5" s="4">
        <v>35.69</v>
      </c>
      <c r="R5" s="4">
        <v>56.09</v>
      </c>
      <c r="S5" s="4">
        <v>42.1</v>
      </c>
      <c r="T5" s="4">
        <v>4.0599999999999996</v>
      </c>
      <c r="U5" s="4">
        <v>0.81</v>
      </c>
      <c r="V5" s="4">
        <f t="shared" si="0"/>
        <v>14.148148148148149</v>
      </c>
      <c r="W5" s="4">
        <f t="shared" si="1"/>
        <v>37.767195767195766</v>
      </c>
      <c r="X5" s="4">
        <f t="shared" si="2"/>
        <v>59.354497354497362</v>
      </c>
      <c r="Y5" s="4">
        <f t="shared" si="3"/>
        <v>44.550264550264551</v>
      </c>
      <c r="Z5" s="4">
        <f t="shared" si="4"/>
        <v>4.2962962962962958</v>
      </c>
      <c r="AA5" s="4">
        <f t="shared" si="5"/>
        <v>0.85714285714285721</v>
      </c>
      <c r="AB5" s="6">
        <f t="shared" si="6"/>
        <v>-0.14285714285714279</v>
      </c>
      <c r="AC5" s="6">
        <f t="shared" si="7"/>
        <v>55.199682539682549</v>
      </c>
      <c r="AD5" s="6">
        <f t="shared" si="8"/>
        <v>59.479354497354507</v>
      </c>
      <c r="AE5" s="6">
        <f t="shared" si="9"/>
        <v>2.0217507577108216</v>
      </c>
      <c r="AF5" s="6">
        <f t="shared" si="10"/>
        <v>29.795026455026445</v>
      </c>
      <c r="AG5" s="6">
        <f t="shared" si="11"/>
        <v>52.281375661375662</v>
      </c>
      <c r="AH5" s="6">
        <f t="shared" si="12"/>
        <v>60.05538249298732</v>
      </c>
      <c r="AI5" s="6">
        <f t="shared" si="13"/>
        <v>98.713020373829536</v>
      </c>
      <c r="AJ5" s="6">
        <f t="shared" si="14"/>
        <v>93.218938002462821</v>
      </c>
    </row>
    <row r="6" spans="1:44" x14ac:dyDescent="0.2">
      <c r="A6" s="2">
        <v>38559</v>
      </c>
      <c r="B6" s="3">
        <v>0.12649305555555554</v>
      </c>
      <c r="C6" s="4" t="s">
        <v>41</v>
      </c>
      <c r="D6" s="4" t="s">
        <v>94</v>
      </c>
      <c r="E6" s="4"/>
      <c r="F6" s="4"/>
      <c r="G6" s="4" t="s">
        <v>2</v>
      </c>
      <c r="H6" s="4" t="s">
        <v>148</v>
      </c>
      <c r="I6" s="4">
        <v>1</v>
      </c>
      <c r="J6" s="1">
        <v>44763</v>
      </c>
      <c r="K6">
        <v>40.299999999999997</v>
      </c>
      <c r="L6">
        <f>K6/435.6*4047*4</f>
        <v>1497.6501377410466</v>
      </c>
      <c r="M6">
        <v>22</v>
      </c>
      <c r="N6" t="s">
        <v>18</v>
      </c>
      <c r="O6" s="4">
        <v>95.17</v>
      </c>
      <c r="P6" s="4">
        <v>11.69</v>
      </c>
      <c r="Q6" s="4">
        <v>32.97</v>
      </c>
      <c r="R6" s="4">
        <v>55.23</v>
      </c>
      <c r="S6" s="4">
        <v>39.1</v>
      </c>
      <c r="T6" s="4">
        <v>3.53</v>
      </c>
      <c r="U6" s="4">
        <v>0.95</v>
      </c>
      <c r="V6" s="4">
        <f t="shared" si="0"/>
        <v>12.28328254702112</v>
      </c>
      <c r="W6" s="4">
        <f t="shared" si="1"/>
        <v>34.643269938005673</v>
      </c>
      <c r="X6" s="4">
        <f t="shared" si="2"/>
        <v>58.032993590417149</v>
      </c>
      <c r="Y6" s="4">
        <f t="shared" si="3"/>
        <v>41.084375328359776</v>
      </c>
      <c r="Z6" s="4">
        <f t="shared" si="4"/>
        <v>3.7091520437112528</v>
      </c>
      <c r="AA6" s="4">
        <f t="shared" si="5"/>
        <v>0.99821372281181042</v>
      </c>
      <c r="AB6" s="6">
        <f t="shared" si="6"/>
        <v>-1.7862771881895778E-3</v>
      </c>
      <c r="AC6" s="6">
        <f t="shared" si="7"/>
        <v>53.970684039087949</v>
      </c>
      <c r="AD6" s="6">
        <f t="shared" si="8"/>
        <v>61.912892718293584</v>
      </c>
      <c r="AE6" s="6">
        <f t="shared" si="9"/>
        <v>2.0677892449755566</v>
      </c>
      <c r="AF6" s="6">
        <f t="shared" si="10"/>
        <v>32.747819691079116</v>
      </c>
      <c r="AG6" s="6">
        <f t="shared" si="11"/>
        <v>49.980025218030889</v>
      </c>
      <c r="AH6" s="6">
        <f t="shared" si="12"/>
        <v>59.749982056282605</v>
      </c>
      <c r="AI6" s="6">
        <f t="shared" si="13"/>
        <v>100.44745551501111</v>
      </c>
      <c r="AJ6" s="6">
        <f t="shared" si="14"/>
        <v>99.242491231172806</v>
      </c>
    </row>
    <row r="7" spans="1:44" x14ac:dyDescent="0.2">
      <c r="A7" s="2">
        <v>38559</v>
      </c>
      <c r="B7" s="3">
        <v>0.12162037037037036</v>
      </c>
      <c r="C7" s="4" t="s">
        <v>41</v>
      </c>
      <c r="D7" s="4" t="s">
        <v>86</v>
      </c>
      <c r="E7" s="4"/>
      <c r="F7" s="4">
        <v>1</v>
      </c>
      <c r="G7" s="4" t="s">
        <v>5</v>
      </c>
      <c r="H7" s="4" t="s">
        <v>147</v>
      </c>
      <c r="I7" s="4">
        <v>1</v>
      </c>
      <c r="J7" s="1">
        <v>44772</v>
      </c>
      <c r="K7">
        <v>90</v>
      </c>
      <c r="L7">
        <f>K7/435.6*4047*4</f>
        <v>3344.6280991735534</v>
      </c>
      <c r="M7">
        <v>24</v>
      </c>
      <c r="N7" t="s">
        <v>15</v>
      </c>
      <c r="O7" s="4">
        <v>95.09</v>
      </c>
      <c r="P7" s="4">
        <v>16.39</v>
      </c>
      <c r="Q7" s="4">
        <v>34.64</v>
      </c>
      <c r="R7" s="4">
        <v>59.2</v>
      </c>
      <c r="S7" s="4">
        <v>40.5</v>
      </c>
      <c r="T7" s="4">
        <v>4.21</v>
      </c>
      <c r="U7" s="4">
        <v>0.61</v>
      </c>
      <c r="V7" s="4">
        <f t="shared" si="0"/>
        <v>17.23630245031023</v>
      </c>
      <c r="W7" s="4">
        <f t="shared" si="1"/>
        <v>36.428646545378065</v>
      </c>
      <c r="X7" s="4">
        <f t="shared" si="2"/>
        <v>62.2568093385214</v>
      </c>
      <c r="Y7" s="4">
        <f t="shared" si="3"/>
        <v>42.591229361657376</v>
      </c>
      <c r="Z7" s="4">
        <f t="shared" si="4"/>
        <v>4.4273845830266065</v>
      </c>
      <c r="AA7" s="4">
        <f t="shared" si="5"/>
        <v>0.64149752865706167</v>
      </c>
      <c r="AB7" s="6">
        <f t="shared" si="6"/>
        <v>-0.35850247134293833</v>
      </c>
      <c r="AC7" s="6">
        <f t="shared" si="7"/>
        <v>57.898832684824903</v>
      </c>
      <c r="AD7" s="6">
        <f t="shared" si="8"/>
        <v>60.522084341150489</v>
      </c>
      <c r="AE7" s="6">
        <f t="shared" si="9"/>
        <v>1.9275</v>
      </c>
      <c r="AF7" s="6">
        <f t="shared" si="10"/>
        <v>24.223367336207804</v>
      </c>
      <c r="AG7" s="6">
        <f t="shared" si="11"/>
        <v>50.980576296140498</v>
      </c>
      <c r="AH7" s="6">
        <f t="shared" si="12"/>
        <v>57.469210049009476</v>
      </c>
      <c r="AI7" s="6">
        <f t="shared" si="13"/>
        <v>90.058457210947779</v>
      </c>
      <c r="AJ7" s="6">
        <f t="shared" si="14"/>
        <v>90.431253928346948</v>
      </c>
      <c r="AL7">
        <f>AVERAGE(L8:L11)</f>
        <v>2734.2334710743798</v>
      </c>
      <c r="AM7">
        <f>AVERAGE(M8:M11)</f>
        <v>28.5</v>
      </c>
      <c r="AN7">
        <f>AVERAGE(P8:P11)</f>
        <v>18.274999999999999</v>
      </c>
      <c r="AO7">
        <f>AVERAGE(Q8:Q11)</f>
        <v>32.229999999999997</v>
      </c>
      <c r="AP7">
        <f>AVERAGE(R8:R11)</f>
        <v>59.577500000000008</v>
      </c>
      <c r="AQ7">
        <f>AVERAGE(AI8:AI11)</f>
        <v>92.060946938664699</v>
      </c>
      <c r="AR7">
        <f>AVERAGE(AJ8:AJ11)</f>
        <v>93.917337712566862</v>
      </c>
    </row>
    <row r="8" spans="1:44" x14ac:dyDescent="0.2">
      <c r="A8" s="2">
        <v>38559</v>
      </c>
      <c r="B8" s="3">
        <v>0.12105324074074075</v>
      </c>
      <c r="C8" s="4" t="s">
        <v>41</v>
      </c>
      <c r="D8" s="4" t="s">
        <v>85</v>
      </c>
      <c r="E8" s="4"/>
      <c r="F8" s="4">
        <v>2</v>
      </c>
      <c r="G8" s="4" t="s">
        <v>5</v>
      </c>
      <c r="H8" s="4" t="s">
        <v>147</v>
      </c>
      <c r="I8" s="4">
        <v>1</v>
      </c>
      <c r="J8" s="1">
        <v>44772</v>
      </c>
      <c r="K8">
        <v>49.9</v>
      </c>
      <c r="L8">
        <f t="shared" ref="L8:L71" si="15">K8/435.6*4047*4</f>
        <v>1854.410468319559</v>
      </c>
      <c r="M8">
        <v>28</v>
      </c>
      <c r="N8" t="s">
        <v>15</v>
      </c>
      <c r="O8" s="4">
        <v>95.87</v>
      </c>
      <c r="P8" s="4">
        <v>17.14</v>
      </c>
      <c r="Q8" s="4">
        <v>33.03</v>
      </c>
      <c r="R8" s="4">
        <v>61.42</v>
      </c>
      <c r="S8" s="4">
        <v>43.18</v>
      </c>
      <c r="T8" s="4">
        <v>3.88</v>
      </c>
      <c r="U8" s="4">
        <v>0.66</v>
      </c>
      <c r="V8" s="4">
        <f t="shared" si="0"/>
        <v>17.878376968811931</v>
      </c>
      <c r="W8" s="4">
        <f t="shared" si="1"/>
        <v>34.452904975487641</v>
      </c>
      <c r="X8" s="4">
        <f t="shared" si="2"/>
        <v>64.065922603525607</v>
      </c>
      <c r="Y8" s="4">
        <f t="shared" si="3"/>
        <v>45.040158548033794</v>
      </c>
      <c r="Z8" s="4">
        <f t="shared" si="4"/>
        <v>4.047147178470845</v>
      </c>
      <c r="AA8" s="4">
        <f t="shared" si="5"/>
        <v>0.68843225200792735</v>
      </c>
      <c r="AB8" s="6">
        <f t="shared" si="6"/>
        <v>-0.31156774799207265</v>
      </c>
      <c r="AC8" s="6">
        <f t="shared" si="7"/>
        <v>59.581308021278815</v>
      </c>
      <c r="AD8" s="6">
        <f t="shared" si="8"/>
        <v>62.061187024095133</v>
      </c>
      <c r="AE8" s="6">
        <f t="shared" si="9"/>
        <v>1.8730706610224683</v>
      </c>
      <c r="AF8" s="6">
        <f t="shared" si="10"/>
        <v>21.851882757901326</v>
      </c>
      <c r="AG8" s="6">
        <f t="shared" si="11"/>
        <v>52.606665275894443</v>
      </c>
      <c r="AH8" s="6">
        <f t="shared" si="12"/>
        <v>57.632775733370778</v>
      </c>
      <c r="AI8" s="6">
        <f t="shared" si="13"/>
        <v>87.76444011338576</v>
      </c>
      <c r="AJ8" s="6">
        <f t="shared" si="14"/>
        <v>90.112394265938676</v>
      </c>
    </row>
    <row r="9" spans="1:44" x14ac:dyDescent="0.2">
      <c r="A9" s="2">
        <v>38559</v>
      </c>
      <c r="B9" s="3">
        <v>0.12052083333333334</v>
      </c>
      <c r="C9" s="4" t="s">
        <v>41</v>
      </c>
      <c r="D9" s="4" t="s">
        <v>84</v>
      </c>
      <c r="E9" s="4"/>
      <c r="F9" s="4">
        <v>3</v>
      </c>
      <c r="G9" s="4" t="s">
        <v>5</v>
      </c>
      <c r="H9" s="4" t="s">
        <v>147</v>
      </c>
      <c r="I9" s="4">
        <v>1</v>
      </c>
      <c r="J9" s="1">
        <v>44772</v>
      </c>
      <c r="K9">
        <v>87.3</v>
      </c>
      <c r="L9">
        <f t="shared" si="15"/>
        <v>3244.2892561983467</v>
      </c>
      <c r="M9">
        <v>30</v>
      </c>
      <c r="N9" t="s">
        <v>16</v>
      </c>
      <c r="O9" s="4">
        <v>96.13</v>
      </c>
      <c r="P9" s="4">
        <v>16.88</v>
      </c>
      <c r="Q9" s="4">
        <v>32.479999999999997</v>
      </c>
      <c r="R9" s="4">
        <v>62.26</v>
      </c>
      <c r="S9" s="4">
        <v>45.71</v>
      </c>
      <c r="T9" s="4">
        <v>4.6500000000000004</v>
      </c>
      <c r="U9" s="4">
        <v>0.67</v>
      </c>
      <c r="V9" s="4">
        <f t="shared" si="0"/>
        <v>17.559554769582856</v>
      </c>
      <c r="W9" s="4">
        <f t="shared" si="1"/>
        <v>33.787579319671281</v>
      </c>
      <c r="X9" s="4">
        <f t="shared" si="2"/>
        <v>64.76646208259649</v>
      </c>
      <c r="Y9" s="4">
        <f t="shared" si="3"/>
        <v>47.550192447727042</v>
      </c>
      <c r="Z9" s="4">
        <f t="shared" si="4"/>
        <v>4.8371996255071261</v>
      </c>
      <c r="AA9" s="4">
        <f t="shared" si="5"/>
        <v>0.69697284926661818</v>
      </c>
      <c r="AB9" s="6">
        <f t="shared" si="6"/>
        <v>-0.30302715073338182</v>
      </c>
      <c r="AC9" s="6">
        <f t="shared" si="7"/>
        <v>60.232809736814737</v>
      </c>
      <c r="AD9" s="6">
        <f t="shared" si="8"/>
        <v>62.57947570997608</v>
      </c>
      <c r="AE9" s="6">
        <f t="shared" si="9"/>
        <v>1.8528107934468356</v>
      </c>
      <c r="AF9" s="6">
        <f t="shared" si="10"/>
        <v>21.510662644335788</v>
      </c>
      <c r="AG9" s="6">
        <f t="shared" si="11"/>
        <v>54.273327785290761</v>
      </c>
      <c r="AH9" s="6">
        <f t="shared" si="12"/>
        <v>58.38625554726255</v>
      </c>
      <c r="AI9" s="6">
        <f t="shared" si="13"/>
        <v>87.950149973100196</v>
      </c>
      <c r="AJ9" s="6">
        <f t="shared" si="14"/>
        <v>89.882114762548639</v>
      </c>
    </row>
    <row r="10" spans="1:44" x14ac:dyDescent="0.2">
      <c r="A10" s="2">
        <v>38559</v>
      </c>
      <c r="B10" s="3">
        <v>0.11995370370370372</v>
      </c>
      <c r="C10" s="4" t="s">
        <v>41</v>
      </c>
      <c r="D10" s="4" t="s">
        <v>83</v>
      </c>
      <c r="E10" s="4"/>
      <c r="F10" s="4">
        <v>4</v>
      </c>
      <c r="G10" s="4" t="s">
        <v>5</v>
      </c>
      <c r="H10" s="4" t="s">
        <v>147</v>
      </c>
      <c r="I10" s="4">
        <v>1</v>
      </c>
      <c r="J10" s="1">
        <v>44772</v>
      </c>
      <c r="K10">
        <v>94.2</v>
      </c>
      <c r="L10">
        <f t="shared" si="15"/>
        <v>3500.7107438016528</v>
      </c>
      <c r="M10">
        <v>30</v>
      </c>
      <c r="N10" t="s">
        <v>15</v>
      </c>
      <c r="O10" s="4">
        <v>95.71</v>
      </c>
      <c r="P10" s="4">
        <v>18.829999999999998</v>
      </c>
      <c r="Q10" s="4">
        <v>34.17</v>
      </c>
      <c r="R10" s="4">
        <v>58.17</v>
      </c>
      <c r="S10" s="4">
        <v>43.58</v>
      </c>
      <c r="T10" s="4">
        <v>4.16</v>
      </c>
      <c r="U10" s="4">
        <v>0.59</v>
      </c>
      <c r="V10" s="4">
        <f t="shared" si="0"/>
        <v>19.674015254414375</v>
      </c>
      <c r="W10" s="4">
        <f t="shared" si="1"/>
        <v>35.701598579040855</v>
      </c>
      <c r="X10" s="4">
        <f t="shared" si="2"/>
        <v>60.777348239473419</v>
      </c>
      <c r="Y10" s="4">
        <f t="shared" si="3"/>
        <v>45.533382091735454</v>
      </c>
      <c r="Z10" s="4">
        <f t="shared" si="4"/>
        <v>4.3464632744749769</v>
      </c>
      <c r="AA10" s="4">
        <f t="shared" si="5"/>
        <v>0.61644551248563373</v>
      </c>
      <c r="AB10" s="6">
        <f t="shared" si="6"/>
        <v>-0.38355448751436627</v>
      </c>
      <c r="AC10" s="6">
        <f t="shared" si="7"/>
        <v>56.522933862710282</v>
      </c>
      <c r="AD10" s="6">
        <f t="shared" si="8"/>
        <v>61.08845470692718</v>
      </c>
      <c r="AE10" s="6">
        <f t="shared" si="9"/>
        <v>1.9744198040226919</v>
      </c>
      <c r="AF10" s="6">
        <f t="shared" si="10"/>
        <v>23.18660537038971</v>
      </c>
      <c r="AG10" s="6">
        <f t="shared" si="11"/>
        <v>52.934165708912346</v>
      </c>
      <c r="AH10" s="6">
        <f t="shared" si="12"/>
        <v>58.922102339748307</v>
      </c>
      <c r="AI10" s="6">
        <f t="shared" si="13"/>
        <v>94.582898987195804</v>
      </c>
      <c r="AJ10" s="6">
        <f t="shared" si="14"/>
        <v>93.49942230271337</v>
      </c>
    </row>
    <row r="11" spans="1:44" x14ac:dyDescent="0.2">
      <c r="A11" s="2">
        <v>38559</v>
      </c>
      <c r="B11" s="3">
        <v>9.9918981481481484E-2</v>
      </c>
      <c r="C11" s="4" t="s">
        <v>41</v>
      </c>
      <c r="D11" s="4" t="s">
        <v>59</v>
      </c>
      <c r="E11" s="4"/>
      <c r="F11" s="4">
        <v>1</v>
      </c>
      <c r="G11" s="4" t="s">
        <v>6</v>
      </c>
      <c r="H11" s="4" t="s">
        <v>147</v>
      </c>
      <c r="I11" s="4">
        <v>1</v>
      </c>
      <c r="J11" s="1">
        <v>44772</v>
      </c>
      <c r="K11">
        <v>62.9</v>
      </c>
      <c r="L11">
        <f t="shared" si="15"/>
        <v>2337.5234159779611</v>
      </c>
      <c r="M11">
        <v>26</v>
      </c>
      <c r="N11" t="s">
        <v>16</v>
      </c>
      <c r="O11" s="4">
        <v>95.38</v>
      </c>
      <c r="P11" s="4">
        <v>20.25</v>
      </c>
      <c r="Q11" s="4">
        <v>29.24</v>
      </c>
      <c r="R11" s="4">
        <v>56.46</v>
      </c>
      <c r="S11" s="4">
        <v>42.77</v>
      </c>
      <c r="T11" s="4">
        <v>4.0199999999999996</v>
      </c>
      <c r="U11" s="4">
        <v>0.8</v>
      </c>
      <c r="V11" s="4">
        <f t="shared" si="0"/>
        <v>21.230866009645631</v>
      </c>
      <c r="W11" s="4">
        <f t="shared" si="1"/>
        <v>30.656322080100651</v>
      </c>
      <c r="X11" s="4">
        <f t="shared" si="2"/>
        <v>59.194799748374926</v>
      </c>
      <c r="Y11" s="4">
        <f t="shared" si="3"/>
        <v>44.841685888026845</v>
      </c>
      <c r="Z11" s="4">
        <f t="shared" si="4"/>
        <v>4.2147200671000213</v>
      </c>
      <c r="AA11" s="4">
        <f t="shared" si="5"/>
        <v>0.83875026210945691</v>
      </c>
      <c r="AB11" s="6">
        <f t="shared" si="6"/>
        <v>-0.16124973789054309</v>
      </c>
      <c r="AC11" s="6">
        <f t="shared" si="7"/>
        <v>55.051163765988683</v>
      </c>
      <c r="AD11" s="6">
        <f t="shared" si="8"/>
        <v>65.018725099601596</v>
      </c>
      <c r="AE11" s="6">
        <f t="shared" si="9"/>
        <v>2.0272051009564294</v>
      </c>
      <c r="AF11" s="6">
        <f t="shared" si="10"/>
        <v>22.879219962256229</v>
      </c>
      <c r="AG11" s="6">
        <f t="shared" si="11"/>
        <v>52.474879429649825</v>
      </c>
      <c r="AH11" s="6">
        <f t="shared" si="12"/>
        <v>59.428593249278322</v>
      </c>
      <c r="AI11" s="6">
        <f t="shared" si="13"/>
        <v>97.946298680977094</v>
      </c>
      <c r="AJ11" s="6">
        <f t="shared" si="14"/>
        <v>102.17541951906679</v>
      </c>
      <c r="AL11">
        <f>AVERAGE(L12:L15)</f>
        <v>2745.3822314049585</v>
      </c>
      <c r="AM11">
        <f>AVERAGE(M12:M15)</f>
        <v>28.75</v>
      </c>
      <c r="AN11">
        <f>AVERAGE(P12:P15)</f>
        <v>16.702500000000001</v>
      </c>
      <c r="AO11">
        <f>AVERAGE(Q12:Q15)</f>
        <v>32.695</v>
      </c>
      <c r="AP11">
        <f>AVERAGE(R12:R15)</f>
        <v>59.407499999999999</v>
      </c>
      <c r="AQ11">
        <f>AVERAGE(AI12:AI15)</f>
        <v>92.67038000881918</v>
      </c>
      <c r="AR11">
        <f>AVERAGE(AJ12:AJ15)</f>
        <v>93.950936623135263</v>
      </c>
    </row>
    <row r="12" spans="1:44" x14ac:dyDescent="0.2">
      <c r="A12" s="2">
        <v>38559</v>
      </c>
      <c r="B12" s="3">
        <v>9.9351851851851858E-2</v>
      </c>
      <c r="C12" s="4" t="s">
        <v>41</v>
      </c>
      <c r="D12" s="4" t="s">
        <v>58</v>
      </c>
      <c r="E12" s="4"/>
      <c r="F12" s="4">
        <v>2</v>
      </c>
      <c r="G12" s="4" t="s">
        <v>6</v>
      </c>
      <c r="H12" s="4" t="s">
        <v>147</v>
      </c>
      <c r="I12" s="4">
        <v>1</v>
      </c>
      <c r="J12" s="1">
        <v>44772</v>
      </c>
      <c r="K12">
        <v>66.099999999999994</v>
      </c>
      <c r="L12">
        <f t="shared" si="15"/>
        <v>2456.4435261707986</v>
      </c>
      <c r="M12">
        <v>26</v>
      </c>
      <c r="N12" t="s">
        <v>16</v>
      </c>
      <c r="O12" s="4">
        <v>95.9</v>
      </c>
      <c r="P12" s="4">
        <v>13.57</v>
      </c>
      <c r="Q12" s="4">
        <v>34.81</v>
      </c>
      <c r="R12" s="4">
        <v>64.64</v>
      </c>
      <c r="S12" s="4">
        <v>42.99</v>
      </c>
      <c r="T12" s="4">
        <v>4.82</v>
      </c>
      <c r="U12" s="4">
        <v>0.48</v>
      </c>
      <c r="V12" s="4">
        <f t="shared" si="0"/>
        <v>14.150156412930134</v>
      </c>
      <c r="W12" s="4">
        <f t="shared" si="1"/>
        <v>36.298227320125129</v>
      </c>
      <c r="X12" s="4">
        <f t="shared" si="2"/>
        <v>67.403545359749742</v>
      </c>
      <c r="Y12" s="4">
        <f t="shared" si="3"/>
        <v>44.827945776850889</v>
      </c>
      <c r="Z12" s="4">
        <f t="shared" si="4"/>
        <v>5.0260688216892602</v>
      </c>
      <c r="AA12" s="4">
        <f t="shared" si="5"/>
        <v>0.50052137643378514</v>
      </c>
      <c r="AB12" s="6">
        <f t="shared" si="6"/>
        <v>-0.49947862356621486</v>
      </c>
      <c r="AC12" s="6">
        <f t="shared" si="7"/>
        <v>62.685297184567261</v>
      </c>
      <c r="AD12" s="6">
        <f t="shared" si="8"/>
        <v>60.623680917622529</v>
      </c>
      <c r="AE12" s="6">
        <f t="shared" si="9"/>
        <v>1.7803217821782178</v>
      </c>
      <c r="AF12" s="6">
        <f t="shared" si="10"/>
        <v>22.664025026068821</v>
      </c>
      <c r="AG12" s="6">
        <f t="shared" si="11"/>
        <v>52.465755995828992</v>
      </c>
      <c r="AH12" s="6">
        <f t="shared" si="12"/>
        <v>56.319583574978708</v>
      </c>
      <c r="AI12" s="6">
        <f t="shared" si="13"/>
        <v>81.517871058326165</v>
      </c>
      <c r="AJ12" s="6">
        <f t="shared" si="14"/>
        <v>83.666402832143675</v>
      </c>
    </row>
    <row r="13" spans="1:44" x14ac:dyDescent="0.2">
      <c r="A13" s="2">
        <v>38559</v>
      </c>
      <c r="B13" s="3">
        <v>9.8784722222222232E-2</v>
      </c>
      <c r="C13" s="4" t="s">
        <v>41</v>
      </c>
      <c r="D13" s="4" t="s">
        <v>57</v>
      </c>
      <c r="E13" s="4"/>
      <c r="F13" s="4">
        <v>3</v>
      </c>
      <c r="G13" s="4" t="s">
        <v>6</v>
      </c>
      <c r="H13" s="4" t="s">
        <v>147</v>
      </c>
      <c r="I13" s="4">
        <v>1</v>
      </c>
      <c r="J13" s="1">
        <v>44772</v>
      </c>
      <c r="K13">
        <v>99.1</v>
      </c>
      <c r="L13">
        <f t="shared" si="15"/>
        <v>3682.8071625344351</v>
      </c>
      <c r="M13">
        <v>28</v>
      </c>
      <c r="N13" t="s">
        <v>16</v>
      </c>
      <c r="O13" s="4">
        <v>95.39</v>
      </c>
      <c r="P13" s="4">
        <v>16.420000000000002</v>
      </c>
      <c r="Q13" s="4">
        <v>32.46</v>
      </c>
      <c r="R13" s="4">
        <v>59.41</v>
      </c>
      <c r="S13" s="4">
        <v>41.28</v>
      </c>
      <c r="T13" s="4">
        <v>5.17</v>
      </c>
      <c r="U13" s="4">
        <v>0.61</v>
      </c>
      <c r="V13" s="4">
        <f t="shared" si="0"/>
        <v>17.213544396687286</v>
      </c>
      <c r="W13" s="4">
        <f t="shared" si="1"/>
        <v>34.028724184925046</v>
      </c>
      <c r="X13" s="4">
        <f t="shared" si="2"/>
        <v>62.281161547331997</v>
      </c>
      <c r="Y13" s="4">
        <f t="shared" si="3"/>
        <v>43.274976412621868</v>
      </c>
      <c r="Z13" s="4">
        <f t="shared" si="4"/>
        <v>5.419855330747458</v>
      </c>
      <c r="AA13" s="4">
        <f t="shared" si="5"/>
        <v>0.63948002935318171</v>
      </c>
      <c r="AB13" s="6">
        <f t="shared" si="6"/>
        <v>-0.36051997064681829</v>
      </c>
      <c r="AC13" s="6">
        <f t="shared" si="7"/>
        <v>57.921480239018763</v>
      </c>
      <c r="AD13" s="6">
        <f t="shared" si="8"/>
        <v>62.391623859943394</v>
      </c>
      <c r="AE13" s="6">
        <f t="shared" si="9"/>
        <v>1.9267463390001687</v>
      </c>
      <c r="AF13" s="6">
        <f t="shared" si="10"/>
        <v>24.225495334940771</v>
      </c>
      <c r="AG13" s="6">
        <f t="shared" si="11"/>
        <v>51.434584337980922</v>
      </c>
      <c r="AH13" s="6">
        <f t="shared" si="12"/>
        <v>57.721606820768272</v>
      </c>
      <c r="AI13" s="6">
        <f t="shared" si="13"/>
        <v>90.418613514733693</v>
      </c>
      <c r="AJ13" s="6">
        <f t="shared" si="14"/>
        <v>93.188242524357747</v>
      </c>
    </row>
    <row r="14" spans="1:44" x14ac:dyDescent="0.2">
      <c r="A14" s="2">
        <v>38559</v>
      </c>
      <c r="B14" s="3">
        <v>9.8275462962962967E-2</v>
      </c>
      <c r="C14" s="4" t="s">
        <v>41</v>
      </c>
      <c r="D14" s="4" t="s">
        <v>56</v>
      </c>
      <c r="E14" s="4"/>
      <c r="F14" s="4">
        <v>4</v>
      </c>
      <c r="G14" s="4" t="s">
        <v>6</v>
      </c>
      <c r="H14" s="4" t="s">
        <v>147</v>
      </c>
      <c r="I14" s="4">
        <v>1</v>
      </c>
      <c r="J14" s="1">
        <v>44772</v>
      </c>
      <c r="K14">
        <v>62.3</v>
      </c>
      <c r="L14">
        <f t="shared" si="15"/>
        <v>2315.2258953168043</v>
      </c>
      <c r="M14">
        <v>31</v>
      </c>
      <c r="N14" t="s">
        <v>15</v>
      </c>
      <c r="O14" s="4">
        <v>95.77</v>
      </c>
      <c r="P14" s="4">
        <v>16.62</v>
      </c>
      <c r="Q14" s="4">
        <v>32.799999999999997</v>
      </c>
      <c r="R14" s="4">
        <v>59.8</v>
      </c>
      <c r="S14" s="4">
        <v>42.54</v>
      </c>
      <c r="T14" s="4">
        <v>3.95</v>
      </c>
      <c r="U14" s="4">
        <v>0.68</v>
      </c>
      <c r="V14" s="4">
        <f t="shared" si="0"/>
        <v>17.354077477289341</v>
      </c>
      <c r="W14" s="4">
        <f t="shared" si="1"/>
        <v>34.248720893808084</v>
      </c>
      <c r="X14" s="4">
        <f t="shared" si="2"/>
        <v>62.441265532003754</v>
      </c>
      <c r="Y14" s="4">
        <f t="shared" si="3"/>
        <v>44.418920329957189</v>
      </c>
      <c r="Z14" s="4">
        <f t="shared" si="4"/>
        <v>4.1244648637360344</v>
      </c>
      <c r="AA14" s="4">
        <f t="shared" si="5"/>
        <v>0.71003445755455785</v>
      </c>
      <c r="AB14" s="6">
        <f t="shared" si="6"/>
        <v>-0.28996554244544215</v>
      </c>
      <c r="AC14" s="6">
        <f t="shared" si="7"/>
        <v>58.070376944763495</v>
      </c>
      <c r="AD14" s="6">
        <f t="shared" si="8"/>
        <v>62.220246423723509</v>
      </c>
      <c r="AE14" s="6">
        <f t="shared" si="9"/>
        <v>1.9218060200668898</v>
      </c>
      <c r="AF14" s="6">
        <f t="shared" si="10"/>
        <v>23.865511120392608</v>
      </c>
      <c r="AG14" s="6">
        <f t="shared" si="11"/>
        <v>52.194163099091575</v>
      </c>
      <c r="AH14" s="6">
        <f t="shared" si="12"/>
        <v>58.162745761646434</v>
      </c>
      <c r="AI14" s="6">
        <f t="shared" si="13"/>
        <v>90.876028413294378</v>
      </c>
      <c r="AJ14" s="6">
        <f t="shared" si="14"/>
        <v>92.693987710974582</v>
      </c>
    </row>
    <row r="15" spans="1:44" x14ac:dyDescent="0.2">
      <c r="A15" s="2">
        <v>38559</v>
      </c>
      <c r="B15" s="3">
        <v>9.746527777777779E-2</v>
      </c>
      <c r="C15" s="4" t="s">
        <v>41</v>
      </c>
      <c r="D15" s="4" t="s">
        <v>55</v>
      </c>
      <c r="E15" s="4"/>
      <c r="F15" s="4">
        <v>1</v>
      </c>
      <c r="G15" s="4" t="s">
        <v>2</v>
      </c>
      <c r="H15" s="4" t="s">
        <v>147</v>
      </c>
      <c r="I15" s="4">
        <v>1</v>
      </c>
      <c r="J15" s="1">
        <v>44763</v>
      </c>
      <c r="K15">
        <v>68</v>
      </c>
      <c r="L15">
        <f t="shared" si="15"/>
        <v>2527.0523415977959</v>
      </c>
      <c r="M15">
        <v>30</v>
      </c>
      <c r="N15" t="s">
        <v>15</v>
      </c>
      <c r="O15" s="4">
        <v>96.01</v>
      </c>
      <c r="P15" s="4">
        <v>20.2</v>
      </c>
      <c r="Q15" s="4">
        <v>30.71</v>
      </c>
      <c r="R15" s="4">
        <v>53.78</v>
      </c>
      <c r="S15" s="4">
        <v>46.68</v>
      </c>
      <c r="T15" s="4">
        <v>1.25</v>
      </c>
      <c r="U15" s="4">
        <v>0.67</v>
      </c>
      <c r="V15" s="4">
        <f t="shared" si="0"/>
        <v>21.039475054681802</v>
      </c>
      <c r="W15" s="4">
        <f t="shared" si="1"/>
        <v>31.986251432142481</v>
      </c>
      <c r="X15" s="4">
        <f t="shared" si="2"/>
        <v>56.014998437662747</v>
      </c>
      <c r="Y15" s="4">
        <f t="shared" si="3"/>
        <v>48.619935423393393</v>
      </c>
      <c r="Z15" s="4">
        <f t="shared" si="4"/>
        <v>1.3019477137798146</v>
      </c>
      <c r="AA15" s="4">
        <f t="shared" si="5"/>
        <v>0.69784397458598069</v>
      </c>
      <c r="AB15" s="6">
        <f t="shared" si="6"/>
        <v>-0.30215602541401931</v>
      </c>
      <c r="AC15" s="6">
        <f t="shared" si="7"/>
        <v>52.093948547026358</v>
      </c>
      <c r="AD15" s="6">
        <f t="shared" si="8"/>
        <v>63.982710134361014</v>
      </c>
      <c r="AE15" s="6">
        <f t="shared" si="9"/>
        <v>2.1422833767199703</v>
      </c>
      <c r="AF15" s="6">
        <f t="shared" si="10"/>
        <v>26.168732423705858</v>
      </c>
      <c r="AG15" s="6">
        <f t="shared" si="11"/>
        <v>54.983637121133214</v>
      </c>
      <c r="AH15" s="6">
        <f t="shared" si="12"/>
        <v>61.933393178505639</v>
      </c>
      <c r="AI15" s="6">
        <f t="shared" si="13"/>
        <v>107.86900704892247</v>
      </c>
      <c r="AJ15" s="6">
        <f t="shared" si="14"/>
        <v>106.25511342506509</v>
      </c>
      <c r="AL15">
        <f>AVERAGE(L16:L19)</f>
        <v>3135.5888429752063</v>
      </c>
      <c r="AM15">
        <f>AVERAGE(M16:M19)</f>
        <v>28.5</v>
      </c>
      <c r="AN15">
        <f>AVERAGE(P16:P19)</f>
        <v>18.115000000000002</v>
      </c>
      <c r="AO15">
        <f>AVERAGE(Q16:Q19)</f>
        <v>31.3675</v>
      </c>
      <c r="AP15">
        <f>AVERAGE(R16:R19)</f>
        <v>54.89</v>
      </c>
      <c r="AQ15">
        <f>AVERAGE(AI16:AI19)</f>
        <v>101.54440203301937</v>
      </c>
      <c r="AR15">
        <f>AVERAGE(AJ16:AJ19)</f>
        <v>102.52884634726954</v>
      </c>
    </row>
    <row r="16" spans="1:44" x14ac:dyDescent="0.2">
      <c r="A16" s="2">
        <v>38559</v>
      </c>
      <c r="B16" s="3">
        <v>9.6886574074074083E-2</v>
      </c>
      <c r="C16" s="4" t="s">
        <v>41</v>
      </c>
      <c r="D16" s="4" t="s">
        <v>54</v>
      </c>
      <c r="E16" s="4"/>
      <c r="F16" s="4">
        <v>2</v>
      </c>
      <c r="G16" s="4" t="s">
        <v>2</v>
      </c>
      <c r="H16" s="4" t="s">
        <v>147</v>
      </c>
      <c r="I16" s="4">
        <v>1</v>
      </c>
      <c r="J16" s="1">
        <v>44763</v>
      </c>
      <c r="K16">
        <v>76.2</v>
      </c>
      <c r="L16">
        <f t="shared" si="15"/>
        <v>2831.7851239669421</v>
      </c>
      <c r="M16">
        <v>23.5</v>
      </c>
      <c r="N16" t="s">
        <v>15</v>
      </c>
      <c r="O16" s="4">
        <v>95.68</v>
      </c>
      <c r="P16" s="4">
        <v>17.84</v>
      </c>
      <c r="Q16" s="4">
        <v>31.87</v>
      </c>
      <c r="R16" s="4">
        <v>54.77</v>
      </c>
      <c r="S16" s="4">
        <v>40.24</v>
      </c>
      <c r="T16" s="4">
        <v>2.62</v>
      </c>
      <c r="U16" s="4">
        <v>0.87</v>
      </c>
      <c r="V16" s="4">
        <f t="shared" si="0"/>
        <v>18.645484949832774</v>
      </c>
      <c r="W16" s="4">
        <f t="shared" si="1"/>
        <v>33.30894648829431</v>
      </c>
      <c r="X16" s="4">
        <f t="shared" si="2"/>
        <v>57.242892976588635</v>
      </c>
      <c r="Y16" s="4">
        <f t="shared" si="3"/>
        <v>42.056856187290968</v>
      </c>
      <c r="Z16" s="4">
        <f t="shared" si="4"/>
        <v>2.738294314381271</v>
      </c>
      <c r="AA16" s="4">
        <f t="shared" si="5"/>
        <v>0.90928093645484942</v>
      </c>
      <c r="AB16" s="6">
        <f t="shared" si="6"/>
        <v>-9.071906354515058E-2</v>
      </c>
      <c r="AC16" s="6">
        <f t="shared" si="7"/>
        <v>53.235890468227431</v>
      </c>
      <c r="AD16" s="6">
        <f t="shared" si="8"/>
        <v>62.952330685618733</v>
      </c>
      <c r="AE16" s="6">
        <f t="shared" si="9"/>
        <v>2.0963301077232059</v>
      </c>
      <c r="AF16" s="6">
        <f t="shared" si="10"/>
        <v>27.209343645484946</v>
      </c>
      <c r="AG16" s="6">
        <f t="shared" si="11"/>
        <v>50.625752508361202</v>
      </c>
      <c r="AH16" s="6">
        <f t="shared" si="12"/>
        <v>59.63980447680953</v>
      </c>
      <c r="AI16" s="6">
        <f t="shared" si="13"/>
        <v>101.64611198655372</v>
      </c>
      <c r="AJ16" s="6">
        <f t="shared" si="14"/>
        <v>102.30144664155814</v>
      </c>
    </row>
    <row r="17" spans="1:44" x14ac:dyDescent="0.2">
      <c r="A17" s="2">
        <v>38559</v>
      </c>
      <c r="B17" s="3">
        <v>9.6261574074074083E-2</v>
      </c>
      <c r="C17" s="4" t="s">
        <v>41</v>
      </c>
      <c r="D17" s="4" t="s">
        <v>53</v>
      </c>
      <c r="E17" s="4"/>
      <c r="F17" s="4">
        <v>3</v>
      </c>
      <c r="G17" s="4" t="s">
        <v>2</v>
      </c>
      <c r="H17" s="4" t="s">
        <v>147</v>
      </c>
      <c r="I17" s="4">
        <v>1</v>
      </c>
      <c r="J17" s="1">
        <v>44763</v>
      </c>
      <c r="K17">
        <v>74.099999999999994</v>
      </c>
      <c r="L17">
        <f t="shared" si="15"/>
        <v>2753.7438016528922</v>
      </c>
      <c r="M17">
        <v>33</v>
      </c>
      <c r="N17" t="s">
        <v>15</v>
      </c>
      <c r="O17" s="4">
        <v>95.59</v>
      </c>
      <c r="P17" s="4">
        <v>19.43</v>
      </c>
      <c r="Q17" s="4">
        <v>31.01</v>
      </c>
      <c r="R17" s="4">
        <v>55.26</v>
      </c>
      <c r="S17" s="4">
        <v>41.59</v>
      </c>
      <c r="T17" s="4">
        <v>3</v>
      </c>
      <c r="U17" s="4">
        <v>0.85</v>
      </c>
      <c r="V17" s="4">
        <f t="shared" si="0"/>
        <v>20.326393974265088</v>
      </c>
      <c r="W17" s="4">
        <f t="shared" si="1"/>
        <v>32.44063186525787</v>
      </c>
      <c r="X17" s="4">
        <f t="shared" si="2"/>
        <v>57.809394288105445</v>
      </c>
      <c r="Y17" s="4">
        <f t="shared" si="3"/>
        <v>43.508735223349724</v>
      </c>
      <c r="Z17" s="4">
        <f t="shared" si="4"/>
        <v>3.138403598702793</v>
      </c>
      <c r="AA17" s="4">
        <f t="shared" si="5"/>
        <v>0.88921435296579132</v>
      </c>
      <c r="AB17" s="6">
        <f t="shared" si="6"/>
        <v>-0.11078564703420868</v>
      </c>
      <c r="AC17" s="6">
        <f t="shared" si="7"/>
        <v>53.762736687938066</v>
      </c>
      <c r="AD17" s="6">
        <f t="shared" si="8"/>
        <v>63.628747776964119</v>
      </c>
      <c r="AE17" s="6">
        <f t="shared" si="9"/>
        <v>2.0757871878393055</v>
      </c>
      <c r="AF17" s="6">
        <f t="shared" si="10"/>
        <v>25.021654984831056</v>
      </c>
      <c r="AG17" s="6">
        <f t="shared" si="11"/>
        <v>51.589800188304217</v>
      </c>
      <c r="AH17" s="6">
        <f t="shared" si="12"/>
        <v>59.699483401164272</v>
      </c>
      <c r="AI17" s="6">
        <f t="shared" si="13"/>
        <v>100.75075021525373</v>
      </c>
      <c r="AJ17" s="6">
        <f t="shared" si="14"/>
        <v>102.38739489432621</v>
      </c>
    </row>
    <row r="18" spans="1:44" x14ac:dyDescent="0.2">
      <c r="A18" s="2">
        <v>38559</v>
      </c>
      <c r="B18" s="3">
        <v>9.5648148148148149E-2</v>
      </c>
      <c r="C18" s="4" t="s">
        <v>41</v>
      </c>
      <c r="D18" s="4" t="s">
        <v>52</v>
      </c>
      <c r="E18" s="4"/>
      <c r="F18" s="4">
        <v>4</v>
      </c>
      <c r="G18" s="4" t="s">
        <v>2</v>
      </c>
      <c r="H18" s="4" t="s">
        <v>147</v>
      </c>
      <c r="I18" s="4">
        <v>1</v>
      </c>
      <c r="J18" s="1">
        <v>44763</v>
      </c>
      <c r="K18">
        <v>131.1</v>
      </c>
      <c r="L18">
        <f t="shared" si="15"/>
        <v>4872.0082644628092</v>
      </c>
      <c r="M18">
        <v>29</v>
      </c>
      <c r="N18" t="s">
        <v>15</v>
      </c>
      <c r="O18" s="4">
        <v>95.32</v>
      </c>
      <c r="P18" s="4">
        <v>17.48</v>
      </c>
      <c r="Q18" s="4">
        <v>30.04</v>
      </c>
      <c r="R18" s="4">
        <v>53.6</v>
      </c>
      <c r="S18" s="4">
        <v>38.28</v>
      </c>
      <c r="T18" s="4">
        <v>2.98</v>
      </c>
      <c r="U18" s="4">
        <v>0.92</v>
      </c>
      <c r="V18" s="4">
        <f t="shared" si="0"/>
        <v>18.33822912295426</v>
      </c>
      <c r="W18" s="4">
        <f t="shared" si="1"/>
        <v>31.514897188417962</v>
      </c>
      <c r="X18" s="4">
        <f t="shared" si="2"/>
        <v>56.231640788921531</v>
      </c>
      <c r="Y18" s="4">
        <f t="shared" si="3"/>
        <v>40.159462861938735</v>
      </c>
      <c r="Z18" s="4">
        <f t="shared" si="4"/>
        <v>3.1263113722198912</v>
      </c>
      <c r="AA18" s="4">
        <f t="shared" si="5"/>
        <v>0.96516995383969795</v>
      </c>
      <c r="AB18" s="6">
        <f t="shared" si="6"/>
        <v>-3.4830046160302053E-2</v>
      </c>
      <c r="AC18" s="6">
        <f t="shared" si="7"/>
        <v>52.295425933697025</v>
      </c>
      <c r="AD18" s="6">
        <f t="shared" si="8"/>
        <v>64.349895090222418</v>
      </c>
      <c r="AE18" s="6">
        <f t="shared" si="9"/>
        <v>2.1340298507462685</v>
      </c>
      <c r="AF18" s="6">
        <f t="shared" si="10"/>
        <v>28.401174989509016</v>
      </c>
      <c r="AG18" s="6">
        <f t="shared" si="11"/>
        <v>49.365883340327322</v>
      </c>
      <c r="AH18" s="6">
        <f t="shared" si="12"/>
        <v>59.527493209700339</v>
      </c>
      <c r="AI18" s="6">
        <f t="shared" si="13"/>
        <v>103.27922556877751</v>
      </c>
      <c r="AJ18" s="6">
        <f t="shared" si="14"/>
        <v>106.45317598056231</v>
      </c>
    </row>
    <row r="19" spans="1:44" x14ac:dyDescent="0.2">
      <c r="A19" s="2">
        <v>38559</v>
      </c>
      <c r="B19" s="3">
        <v>0.11098379629629629</v>
      </c>
      <c r="C19" s="4" t="s">
        <v>41</v>
      </c>
      <c r="D19" s="4" t="s">
        <v>70</v>
      </c>
      <c r="E19" s="4"/>
      <c r="F19" s="4">
        <v>1</v>
      </c>
      <c r="G19" s="4" t="s">
        <v>4</v>
      </c>
      <c r="H19" s="4" t="s">
        <v>147</v>
      </c>
      <c r="I19" s="4">
        <v>1</v>
      </c>
      <c r="J19" s="1">
        <v>44763</v>
      </c>
      <c r="K19">
        <v>56.1</v>
      </c>
      <c r="L19">
        <f t="shared" si="15"/>
        <v>2084.818181818182</v>
      </c>
      <c r="M19">
        <v>28.5</v>
      </c>
      <c r="N19" t="s">
        <v>15</v>
      </c>
      <c r="O19" s="4">
        <v>95.46</v>
      </c>
      <c r="P19" s="4">
        <v>17.71</v>
      </c>
      <c r="Q19" s="4">
        <v>32.549999999999997</v>
      </c>
      <c r="R19" s="4">
        <v>55.93</v>
      </c>
      <c r="S19" s="4">
        <v>43.27</v>
      </c>
      <c r="T19" s="4">
        <v>2.99</v>
      </c>
      <c r="U19" s="4">
        <v>0.96</v>
      </c>
      <c r="V19" s="4">
        <f t="shared" si="0"/>
        <v>18.552273203435995</v>
      </c>
      <c r="W19" s="4">
        <f t="shared" si="1"/>
        <v>34.098051539912007</v>
      </c>
      <c r="X19" s="4">
        <f t="shared" si="2"/>
        <v>58.589985334171381</v>
      </c>
      <c r="Y19" s="4">
        <f t="shared" si="3"/>
        <v>45.327886025560446</v>
      </c>
      <c r="Z19" s="4">
        <f t="shared" si="4"/>
        <v>3.1322019694112719</v>
      </c>
      <c r="AA19" s="4">
        <f t="shared" si="5"/>
        <v>1.005656819610308</v>
      </c>
      <c r="AB19" s="6">
        <f t="shared" si="6"/>
        <v>5.6568196103079504E-3</v>
      </c>
      <c r="AC19" s="6">
        <f t="shared" si="7"/>
        <v>54.48868636077939</v>
      </c>
      <c r="AD19" s="6">
        <f t="shared" si="8"/>
        <v>62.337617850408549</v>
      </c>
      <c r="AE19" s="6">
        <f t="shared" si="9"/>
        <v>2.0481315930627568</v>
      </c>
      <c r="AF19" s="6">
        <f t="shared" si="10"/>
        <v>25.953383616174307</v>
      </c>
      <c r="AG19" s="6">
        <f t="shared" si="11"/>
        <v>52.797716320972135</v>
      </c>
      <c r="AH19" s="6">
        <f t="shared" si="12"/>
        <v>60.355921691428165</v>
      </c>
      <c r="AI19" s="6">
        <f t="shared" si="13"/>
        <v>100.5015203614925</v>
      </c>
      <c r="AJ19" s="6">
        <f t="shared" si="14"/>
        <v>98.973367872631471</v>
      </c>
      <c r="AL19">
        <f>AVERAGE(L20:L23)</f>
        <v>2298.5027548209368</v>
      </c>
      <c r="AM19">
        <f>AVERAGE(M20:M23)</f>
        <v>26.375</v>
      </c>
      <c r="AN19">
        <f>AVERAGE(P20:P23)</f>
        <v>17.385000000000002</v>
      </c>
      <c r="AO19">
        <f>AVERAGE(Q20:Q23)</f>
        <v>33.769999999999996</v>
      </c>
      <c r="AP19">
        <f>AVERAGE(R20:R23)</f>
        <v>56.302500000000002</v>
      </c>
      <c r="AQ19">
        <f>AVERAGE(AI20:AI23)</f>
        <v>99.839110612445396</v>
      </c>
      <c r="AR19">
        <f>AVERAGE(AJ20:AJ23)</f>
        <v>97.264881987230538</v>
      </c>
    </row>
    <row r="20" spans="1:44" x14ac:dyDescent="0.2">
      <c r="A20" s="2">
        <v>38559</v>
      </c>
      <c r="B20" s="3">
        <v>0.11045138888888889</v>
      </c>
      <c r="C20" s="4" t="s">
        <v>41</v>
      </c>
      <c r="D20" s="4" t="s">
        <v>69</v>
      </c>
      <c r="E20" s="4"/>
      <c r="F20" s="4">
        <v>2</v>
      </c>
      <c r="G20" s="4" t="s">
        <v>4</v>
      </c>
      <c r="H20" s="4" t="s">
        <v>147</v>
      </c>
      <c r="I20" s="4">
        <v>1</v>
      </c>
      <c r="J20" s="1">
        <v>44763</v>
      </c>
      <c r="K20">
        <v>63.9</v>
      </c>
      <c r="L20">
        <f t="shared" si="15"/>
        <v>2374.6859504132231</v>
      </c>
      <c r="M20">
        <v>21</v>
      </c>
      <c r="N20" t="s">
        <v>15</v>
      </c>
      <c r="O20" s="4">
        <v>95.23</v>
      </c>
      <c r="P20" s="4">
        <v>19.440000000000001</v>
      </c>
      <c r="Q20" s="4">
        <v>33.18</v>
      </c>
      <c r="R20" s="4">
        <v>53.53</v>
      </c>
      <c r="S20" s="4">
        <v>43.62</v>
      </c>
      <c r="T20" s="4">
        <v>3</v>
      </c>
      <c r="U20" s="4">
        <v>0.89</v>
      </c>
      <c r="V20" s="4">
        <f t="shared" si="0"/>
        <v>20.413735167489236</v>
      </c>
      <c r="W20" s="4">
        <f t="shared" si="1"/>
        <v>34.841961566733168</v>
      </c>
      <c r="X20" s="4">
        <f t="shared" si="2"/>
        <v>56.211277958626482</v>
      </c>
      <c r="Y20" s="4">
        <f t="shared" si="3"/>
        <v>45.804893415940349</v>
      </c>
      <c r="Z20" s="4">
        <f t="shared" si="4"/>
        <v>3.1502677727606843</v>
      </c>
      <c r="AA20" s="4">
        <f t="shared" si="5"/>
        <v>0.93457943925233633</v>
      </c>
      <c r="AB20" s="6">
        <f t="shared" si="6"/>
        <v>-6.542056074766367E-2</v>
      </c>
      <c r="AC20" s="6">
        <f t="shared" si="7"/>
        <v>52.276488501522628</v>
      </c>
      <c r="AD20" s="6">
        <f t="shared" si="8"/>
        <v>61.758111939514862</v>
      </c>
      <c r="AE20" s="6">
        <f t="shared" si="9"/>
        <v>2.1348029142536897</v>
      </c>
      <c r="AF20" s="6">
        <f t="shared" si="10"/>
        <v>26.375196891735801</v>
      </c>
      <c r="AG20" s="6">
        <f t="shared" si="11"/>
        <v>53.114449228184391</v>
      </c>
      <c r="AH20" s="6">
        <f t="shared" si="12"/>
        <v>61.231231119203841</v>
      </c>
      <c r="AI20" s="6">
        <f t="shared" si="13"/>
        <v>106.27366718424194</v>
      </c>
      <c r="AJ20" s="6">
        <f t="shared" si="14"/>
        <v>102.20263360254411</v>
      </c>
    </row>
    <row r="21" spans="1:44" x14ac:dyDescent="0.2">
      <c r="A21" s="2">
        <v>38559</v>
      </c>
      <c r="B21" s="3">
        <v>0.10986111111111112</v>
      </c>
      <c r="C21" s="4" t="s">
        <v>41</v>
      </c>
      <c r="D21" s="4" t="s">
        <v>68</v>
      </c>
      <c r="E21" s="4"/>
      <c r="F21" s="4">
        <v>3</v>
      </c>
      <c r="G21" s="4" t="s">
        <v>4</v>
      </c>
      <c r="H21" s="4" t="s">
        <v>147</v>
      </c>
      <c r="I21" s="4">
        <v>1</v>
      </c>
      <c r="J21" s="1">
        <v>44763</v>
      </c>
      <c r="K21">
        <v>57.3</v>
      </c>
      <c r="L21">
        <f t="shared" si="15"/>
        <v>2129.413223140496</v>
      </c>
      <c r="M21">
        <v>27.5</v>
      </c>
      <c r="N21" t="s">
        <v>15</v>
      </c>
      <c r="O21" s="4">
        <v>94.94</v>
      </c>
      <c r="P21" s="4">
        <v>17.45</v>
      </c>
      <c r="Q21" s="4">
        <v>32.770000000000003</v>
      </c>
      <c r="R21" s="4">
        <v>54.06</v>
      </c>
      <c r="S21" s="4">
        <v>42.75</v>
      </c>
      <c r="T21" s="4">
        <v>3.06</v>
      </c>
      <c r="U21" s="4">
        <v>1.04</v>
      </c>
      <c r="V21" s="4">
        <f t="shared" si="0"/>
        <v>18.380029492310936</v>
      </c>
      <c r="W21" s="4">
        <f t="shared" si="1"/>
        <v>34.51653676005899</v>
      </c>
      <c r="X21" s="4">
        <f t="shared" si="2"/>
        <v>56.941226037497373</v>
      </c>
      <c r="Y21" s="4">
        <f t="shared" si="3"/>
        <v>45.028439014114177</v>
      </c>
      <c r="Z21" s="4">
        <f t="shared" si="4"/>
        <v>3.2230882662734364</v>
      </c>
      <c r="AA21" s="4">
        <f t="shared" si="5"/>
        <v>1.0954286918053509</v>
      </c>
      <c r="AB21" s="6">
        <f t="shared" si="6"/>
        <v>9.5428691805350851E-2</v>
      </c>
      <c r="AC21" s="6">
        <f t="shared" si="7"/>
        <v>52.955340214872557</v>
      </c>
      <c r="AD21" s="6">
        <f t="shared" si="8"/>
        <v>62.011617863914054</v>
      </c>
      <c r="AE21" s="6">
        <f t="shared" si="9"/>
        <v>2.1074361820199776</v>
      </c>
      <c r="AF21" s="6">
        <f t="shared" si="10"/>
        <v>27.569201601011159</v>
      </c>
      <c r="AG21" s="6">
        <f t="shared" si="11"/>
        <v>52.598883505371816</v>
      </c>
      <c r="AH21" s="6">
        <f t="shared" si="12"/>
        <v>61.070634056660751</v>
      </c>
      <c r="AI21" s="6">
        <f t="shared" si="13"/>
        <v>104.63614948773036</v>
      </c>
      <c r="AJ21" s="6">
        <f t="shared" si="14"/>
        <v>101.30661022636346</v>
      </c>
    </row>
    <row r="22" spans="1:44" x14ac:dyDescent="0.2">
      <c r="A22" s="2">
        <v>38559</v>
      </c>
      <c r="B22" s="3">
        <v>0.10312500000000001</v>
      </c>
      <c r="C22" s="4" t="s">
        <v>41</v>
      </c>
      <c r="D22" s="4" t="s">
        <v>64</v>
      </c>
      <c r="E22" s="4"/>
      <c r="F22" s="4">
        <v>4</v>
      </c>
      <c r="G22" s="4" t="s">
        <v>4</v>
      </c>
      <c r="H22" s="4" t="s">
        <v>147</v>
      </c>
      <c r="I22" s="4">
        <v>1</v>
      </c>
      <c r="J22" s="1">
        <v>44763</v>
      </c>
      <c r="K22">
        <v>79.7</v>
      </c>
      <c r="L22">
        <f t="shared" si="15"/>
        <v>2961.8539944903582</v>
      </c>
      <c r="M22">
        <v>30</v>
      </c>
      <c r="N22" t="s">
        <v>15</v>
      </c>
      <c r="O22" s="4">
        <v>96.01</v>
      </c>
      <c r="P22" s="4">
        <v>18.5</v>
      </c>
      <c r="Q22" s="4">
        <v>34.659999999999997</v>
      </c>
      <c r="R22" s="4">
        <v>53.34</v>
      </c>
      <c r="S22" s="4">
        <v>44</v>
      </c>
      <c r="T22" s="4">
        <v>3.08</v>
      </c>
      <c r="U22" s="4">
        <v>0.85</v>
      </c>
      <c r="V22" s="4">
        <f t="shared" si="0"/>
        <v>19.268826163941256</v>
      </c>
      <c r="W22" s="4">
        <f t="shared" si="1"/>
        <v>36.100406207686689</v>
      </c>
      <c r="X22" s="4">
        <f t="shared" si="2"/>
        <v>55.556712842412246</v>
      </c>
      <c r="Y22" s="4">
        <f t="shared" si="3"/>
        <v>45.828559525049471</v>
      </c>
      <c r="Z22" s="4">
        <f t="shared" si="4"/>
        <v>3.2079991667534635</v>
      </c>
      <c r="AA22" s="4">
        <f t="shared" si="5"/>
        <v>0.88532444537027377</v>
      </c>
      <c r="AB22" s="6">
        <f t="shared" si="6"/>
        <v>-0.11467555462972623</v>
      </c>
      <c r="AC22" s="6">
        <f t="shared" si="7"/>
        <v>51.667742943443393</v>
      </c>
      <c r="AD22" s="6">
        <f t="shared" si="8"/>
        <v>60.777783564212072</v>
      </c>
      <c r="AE22" s="6">
        <f t="shared" si="9"/>
        <v>2.1599550056242971</v>
      </c>
      <c r="AF22" s="6">
        <f t="shared" si="10"/>
        <v>28.178106447245078</v>
      </c>
      <c r="AG22" s="6">
        <f t="shared" si="11"/>
        <v>53.130163524632849</v>
      </c>
      <c r="AH22" s="6">
        <f t="shared" si="12"/>
        <v>61.579299998288121</v>
      </c>
      <c r="AI22" s="6">
        <f t="shared" si="13"/>
        <v>108.13700591393714</v>
      </c>
      <c r="AJ22" s="6">
        <f t="shared" si="14"/>
        <v>101.76533165912402</v>
      </c>
    </row>
    <row r="23" spans="1:44" x14ac:dyDescent="0.2">
      <c r="A23" s="2">
        <v>38559</v>
      </c>
      <c r="B23" s="3">
        <v>0.12376157407407407</v>
      </c>
      <c r="C23" s="4" t="s">
        <v>41</v>
      </c>
      <c r="D23" s="4" t="s">
        <v>90</v>
      </c>
      <c r="E23" s="4"/>
      <c r="F23" s="4">
        <v>1</v>
      </c>
      <c r="G23" s="4" t="s">
        <v>5</v>
      </c>
      <c r="H23" s="4" t="s">
        <v>146</v>
      </c>
      <c r="I23" s="4">
        <v>1</v>
      </c>
      <c r="J23" s="1">
        <v>44772</v>
      </c>
      <c r="K23">
        <v>46.5</v>
      </c>
      <c r="L23">
        <f t="shared" si="15"/>
        <v>1728.0578512396694</v>
      </c>
      <c r="M23">
        <v>27</v>
      </c>
      <c r="N23" t="s">
        <v>15</v>
      </c>
      <c r="O23" s="4">
        <v>95.33</v>
      </c>
      <c r="P23" s="4">
        <v>14.15</v>
      </c>
      <c r="Q23" s="4">
        <v>34.47</v>
      </c>
      <c r="R23" s="4">
        <v>64.28</v>
      </c>
      <c r="S23" s="4">
        <v>40.6</v>
      </c>
      <c r="T23" s="4">
        <v>4.45</v>
      </c>
      <c r="U23" s="4">
        <v>0.64</v>
      </c>
      <c r="V23" s="4">
        <f t="shared" si="0"/>
        <v>14.843176334836883</v>
      </c>
      <c r="W23" s="4">
        <f t="shared" si="1"/>
        <v>36.158606944298747</v>
      </c>
      <c r="X23" s="4">
        <f t="shared" si="2"/>
        <v>67.428931081506349</v>
      </c>
      <c r="Y23" s="4">
        <f t="shared" si="3"/>
        <v>42.588901709849999</v>
      </c>
      <c r="Z23" s="4">
        <f t="shared" si="4"/>
        <v>4.6679953844540023</v>
      </c>
      <c r="AA23" s="4">
        <f t="shared" si="5"/>
        <v>0.67135214517990138</v>
      </c>
      <c r="AB23" s="6">
        <f t="shared" si="6"/>
        <v>-0.32864785482009862</v>
      </c>
      <c r="AC23" s="6">
        <f t="shared" si="7"/>
        <v>62.708905905800904</v>
      </c>
      <c r="AD23" s="6">
        <f t="shared" si="8"/>
        <v>60.732445190391282</v>
      </c>
      <c r="AE23" s="6">
        <f t="shared" si="9"/>
        <v>1.7796515245799627</v>
      </c>
      <c r="AF23" s="6">
        <f t="shared" si="10"/>
        <v>21.77656561418231</v>
      </c>
      <c r="AG23" s="6">
        <f t="shared" si="11"/>
        <v>50.979030735340402</v>
      </c>
      <c r="AH23" s="6">
        <f t="shared" si="12"/>
        <v>55.505716185575821</v>
      </c>
      <c r="AI23" s="6">
        <f t="shared" si="13"/>
        <v>80.309619863872129</v>
      </c>
      <c r="AJ23" s="6">
        <f t="shared" si="14"/>
        <v>83.78495246089058</v>
      </c>
      <c r="AL23">
        <f>AVERAGE(L24:L27)</f>
        <v>2188.8732782369143</v>
      </c>
      <c r="AM23">
        <f>AVERAGE(M24:M27)</f>
        <v>25.5</v>
      </c>
      <c r="AN23">
        <f>AVERAGE(P24:P27)</f>
        <v>14.645</v>
      </c>
      <c r="AO23">
        <f>AVERAGE(Q24:Q27)</f>
        <v>34.302499999999995</v>
      </c>
      <c r="AP23">
        <f>AVERAGE(R24:R27)</f>
        <v>62.190000000000005</v>
      </c>
      <c r="AQ23">
        <f>AVERAGE(AI24:AI27)</f>
        <v>84.003590148278107</v>
      </c>
      <c r="AR23">
        <f>AVERAGE(AJ24:AJ27)</f>
        <v>86.579446838541074</v>
      </c>
    </row>
    <row r="24" spans="1:44" x14ac:dyDescent="0.2">
      <c r="A24" s="2">
        <v>38559</v>
      </c>
      <c r="B24" s="3">
        <v>0.12325231481481481</v>
      </c>
      <c r="C24" s="4" t="s">
        <v>41</v>
      </c>
      <c r="D24" s="4" t="s">
        <v>89</v>
      </c>
      <c r="E24" s="4"/>
      <c r="F24" s="4">
        <v>2</v>
      </c>
      <c r="G24" s="4" t="s">
        <v>5</v>
      </c>
      <c r="H24" s="4" t="s">
        <v>146</v>
      </c>
      <c r="I24" s="4">
        <v>1</v>
      </c>
      <c r="J24" s="1">
        <v>44772</v>
      </c>
      <c r="K24">
        <v>79.2</v>
      </c>
      <c r="L24">
        <f t="shared" si="15"/>
        <v>2943.2727272727275</v>
      </c>
      <c r="M24">
        <v>24</v>
      </c>
      <c r="N24" t="s">
        <v>15</v>
      </c>
      <c r="O24" s="4">
        <v>95.24</v>
      </c>
      <c r="P24" s="4">
        <v>13.51</v>
      </c>
      <c r="Q24" s="4">
        <v>34.92</v>
      </c>
      <c r="R24" s="4">
        <v>63.97</v>
      </c>
      <c r="S24" s="4">
        <v>40.69</v>
      </c>
      <c r="T24" s="4">
        <v>4.8099999999999996</v>
      </c>
      <c r="U24" s="4">
        <v>0.66</v>
      </c>
      <c r="V24" s="4">
        <f t="shared" si="0"/>
        <v>14.185216295674085</v>
      </c>
      <c r="W24" s="4">
        <f t="shared" si="1"/>
        <v>36.665266694666109</v>
      </c>
      <c r="X24" s="4">
        <f t="shared" si="2"/>
        <v>67.167156656866865</v>
      </c>
      <c r="Y24" s="4">
        <f t="shared" si="3"/>
        <v>42.72364552708946</v>
      </c>
      <c r="Z24" s="4">
        <f t="shared" si="4"/>
        <v>5.0503989920201597</v>
      </c>
      <c r="AA24" s="4">
        <f t="shared" si="5"/>
        <v>0.69298614027719452</v>
      </c>
      <c r="AB24" s="6">
        <f t="shared" si="6"/>
        <v>-0.30701385972280548</v>
      </c>
      <c r="AC24" s="6">
        <f t="shared" si="7"/>
        <v>62.465455690886188</v>
      </c>
      <c r="AD24" s="6">
        <f t="shared" si="8"/>
        <v>60.337757244855105</v>
      </c>
      <c r="AE24" s="6">
        <f t="shared" si="9"/>
        <v>1.7865874628732217</v>
      </c>
      <c r="AF24" s="6">
        <f t="shared" si="10"/>
        <v>22.656341873162532</v>
      </c>
      <c r="AG24" s="6">
        <f t="shared" si="11"/>
        <v>51.068500629987398</v>
      </c>
      <c r="AH24" s="6">
        <f t="shared" si="12"/>
        <v>55.774467097115419</v>
      </c>
      <c r="AI24" s="6">
        <f t="shared" si="13"/>
        <v>81.012978588732864</v>
      </c>
      <c r="AJ24" s="6">
        <f t="shared" si="14"/>
        <v>83.564868706624836</v>
      </c>
    </row>
    <row r="25" spans="1:44" x14ac:dyDescent="0.2">
      <c r="A25" s="2">
        <v>38559</v>
      </c>
      <c r="B25" s="3">
        <v>0.12275462962962963</v>
      </c>
      <c r="C25" s="4" t="s">
        <v>41</v>
      </c>
      <c r="D25" s="4" t="s">
        <v>88</v>
      </c>
      <c r="E25" s="4"/>
      <c r="F25" s="4">
        <v>3</v>
      </c>
      <c r="G25" s="4" t="s">
        <v>5</v>
      </c>
      <c r="H25" s="4" t="s">
        <v>146</v>
      </c>
      <c r="I25" s="4">
        <v>1</v>
      </c>
      <c r="J25" s="1">
        <v>44772</v>
      </c>
      <c r="K25">
        <v>55.7</v>
      </c>
      <c r="L25">
        <f t="shared" si="15"/>
        <v>2069.9531680440773</v>
      </c>
      <c r="M25">
        <v>27</v>
      </c>
      <c r="N25" t="s">
        <v>15</v>
      </c>
      <c r="O25" s="4">
        <v>95.52</v>
      </c>
      <c r="P25" s="4">
        <v>13.47</v>
      </c>
      <c r="Q25" s="4">
        <v>34.520000000000003</v>
      </c>
      <c r="R25" s="4">
        <v>62.61</v>
      </c>
      <c r="S25" s="4">
        <v>40.119999999999997</v>
      </c>
      <c r="T25" s="4">
        <v>4.4000000000000004</v>
      </c>
      <c r="U25" s="4">
        <v>0.55000000000000004</v>
      </c>
      <c r="V25" s="4">
        <f t="shared" si="0"/>
        <v>14.101758793969852</v>
      </c>
      <c r="W25" s="4">
        <f t="shared" si="1"/>
        <v>36.139028475711896</v>
      </c>
      <c r="X25" s="4">
        <f t="shared" si="2"/>
        <v>65.5464824120603</v>
      </c>
      <c r="Y25" s="4">
        <f t="shared" si="3"/>
        <v>42.001675041876048</v>
      </c>
      <c r="Z25" s="4">
        <f t="shared" si="4"/>
        <v>4.6063651591289787</v>
      </c>
      <c r="AA25" s="4">
        <f t="shared" si="5"/>
        <v>0.57579564489112234</v>
      </c>
      <c r="AB25" s="6">
        <f t="shared" si="6"/>
        <v>-0.42420435510887766</v>
      </c>
      <c r="AC25" s="6">
        <f t="shared" si="7"/>
        <v>60.958228643216081</v>
      </c>
      <c r="AD25" s="6">
        <f t="shared" si="8"/>
        <v>60.747696817420433</v>
      </c>
      <c r="AE25" s="6">
        <f t="shared" si="9"/>
        <v>1.8307618591279349</v>
      </c>
      <c r="AF25" s="6">
        <f t="shared" si="10"/>
        <v>24.364216917922946</v>
      </c>
      <c r="AG25" s="6">
        <f t="shared" si="11"/>
        <v>50.5891122278057</v>
      </c>
      <c r="AH25" s="6">
        <f t="shared" si="12"/>
        <v>56.057863425692119</v>
      </c>
      <c r="AI25" s="6">
        <f t="shared" si="13"/>
        <v>83.43788476744713</v>
      </c>
      <c r="AJ25" s="6">
        <f t="shared" si="14"/>
        <v>86.212842142016086</v>
      </c>
    </row>
    <row r="26" spans="1:44" x14ac:dyDescent="0.2">
      <c r="A26" s="2">
        <v>38559</v>
      </c>
      <c r="B26" s="3">
        <v>0.12222222222222223</v>
      </c>
      <c r="C26" s="4" t="s">
        <v>41</v>
      </c>
      <c r="D26" s="4" t="s">
        <v>87</v>
      </c>
      <c r="E26" s="4"/>
      <c r="F26" s="4">
        <v>4</v>
      </c>
      <c r="G26" s="4" t="s">
        <v>5</v>
      </c>
      <c r="H26" s="4" t="s">
        <v>146</v>
      </c>
      <c r="I26" s="4">
        <v>1</v>
      </c>
      <c r="J26" s="1">
        <v>44772</v>
      </c>
      <c r="K26">
        <v>51.4</v>
      </c>
      <c r="L26">
        <f t="shared" si="15"/>
        <v>1910.1542699724516</v>
      </c>
      <c r="M26">
        <v>27</v>
      </c>
      <c r="N26" t="s">
        <v>16</v>
      </c>
      <c r="O26" s="4">
        <v>94.82</v>
      </c>
      <c r="P26" s="4">
        <v>14.55</v>
      </c>
      <c r="Q26" s="4">
        <v>35.049999999999997</v>
      </c>
      <c r="R26" s="4">
        <v>63.22</v>
      </c>
      <c r="S26" s="4">
        <v>38.840000000000003</v>
      </c>
      <c r="T26" s="4">
        <v>4.72</v>
      </c>
      <c r="U26" s="4">
        <v>0.69</v>
      </c>
      <c r="V26" s="4">
        <f t="shared" si="0"/>
        <v>15.344863952752586</v>
      </c>
      <c r="W26" s="4">
        <f t="shared" si="1"/>
        <v>36.964775363847288</v>
      </c>
      <c r="X26" s="4">
        <f t="shared" si="2"/>
        <v>66.673697532166216</v>
      </c>
      <c r="Y26" s="4">
        <f t="shared" si="3"/>
        <v>40.961822400337489</v>
      </c>
      <c r="Z26" s="4">
        <f t="shared" si="4"/>
        <v>4.9778527736764397</v>
      </c>
      <c r="AA26" s="4">
        <f t="shared" si="5"/>
        <v>0.72769457920269986</v>
      </c>
      <c r="AB26" s="6">
        <f t="shared" si="6"/>
        <v>-0.27230542079730014</v>
      </c>
      <c r="AC26" s="6">
        <f t="shared" si="7"/>
        <v>62.006538704914583</v>
      </c>
      <c r="AD26" s="6">
        <f t="shared" si="8"/>
        <v>60.10443999156297</v>
      </c>
      <c r="AE26" s="6">
        <f t="shared" si="9"/>
        <v>1.7998101866497942</v>
      </c>
      <c r="AF26" s="6">
        <f t="shared" si="10"/>
        <v>21.92090276313013</v>
      </c>
      <c r="AG26" s="6">
        <f t="shared" si="11"/>
        <v>49.898650073824093</v>
      </c>
      <c r="AH26" s="6">
        <f t="shared" si="12"/>
        <v>55.178635537127803</v>
      </c>
      <c r="AI26" s="6">
        <f t="shared" si="13"/>
        <v>80.740707581430058</v>
      </c>
      <c r="AJ26" s="6">
        <f t="shared" si="14"/>
        <v>83.857816557904115</v>
      </c>
    </row>
    <row r="27" spans="1:44" x14ac:dyDescent="0.2">
      <c r="A27" s="2">
        <v>38559</v>
      </c>
      <c r="B27" s="3">
        <v>0.11930555555555555</v>
      </c>
      <c r="C27" s="4" t="s">
        <v>41</v>
      </c>
      <c r="D27" s="4" t="s">
        <v>82</v>
      </c>
      <c r="E27" s="4"/>
      <c r="F27" s="4">
        <v>1</v>
      </c>
      <c r="G27" s="4" t="s">
        <v>6</v>
      </c>
      <c r="H27" s="4" t="s">
        <v>146</v>
      </c>
      <c r="I27" s="4">
        <v>1</v>
      </c>
      <c r="J27" s="1">
        <v>44772</v>
      </c>
      <c r="K27">
        <v>49.3</v>
      </c>
      <c r="L27">
        <f t="shared" si="15"/>
        <v>1832.1129476584019</v>
      </c>
      <c r="M27">
        <v>24</v>
      </c>
      <c r="N27" t="s">
        <v>16</v>
      </c>
      <c r="O27" s="4">
        <v>94.75</v>
      </c>
      <c r="P27" s="4">
        <v>17.05</v>
      </c>
      <c r="Q27" s="4">
        <v>32.72</v>
      </c>
      <c r="R27" s="4">
        <v>58.96</v>
      </c>
      <c r="S27" s="4">
        <v>41.03</v>
      </c>
      <c r="T27" s="4">
        <v>4.26</v>
      </c>
      <c r="U27" s="4">
        <v>0.81</v>
      </c>
      <c r="V27" s="4">
        <f t="shared" si="0"/>
        <v>17.994722955145122</v>
      </c>
      <c r="W27" s="4">
        <f t="shared" si="1"/>
        <v>34.532981530343001</v>
      </c>
      <c r="X27" s="4">
        <f t="shared" si="2"/>
        <v>62.226912928759894</v>
      </c>
      <c r="Y27" s="4">
        <f t="shared" si="3"/>
        <v>43.303430079155675</v>
      </c>
      <c r="Z27" s="4">
        <f t="shared" si="4"/>
        <v>4.4960422163588385</v>
      </c>
      <c r="AA27" s="4">
        <f t="shared" si="5"/>
        <v>0.85488126649076523</v>
      </c>
      <c r="AB27" s="6">
        <f t="shared" si="6"/>
        <v>-0.14511873350923477</v>
      </c>
      <c r="AC27" s="6">
        <f t="shared" si="7"/>
        <v>57.871029023746708</v>
      </c>
      <c r="AD27" s="6">
        <f t="shared" si="8"/>
        <v>61.998807387862811</v>
      </c>
      <c r="AE27" s="6">
        <f t="shared" si="9"/>
        <v>1.9284260515603799</v>
      </c>
      <c r="AF27" s="6">
        <f t="shared" si="10"/>
        <v>23.279366754617406</v>
      </c>
      <c r="AG27" s="6">
        <f t="shared" si="11"/>
        <v>51.453477572559365</v>
      </c>
      <c r="AH27" s="6">
        <f t="shared" si="12"/>
        <v>57.929123694360243</v>
      </c>
      <c r="AI27" s="6">
        <f t="shared" si="13"/>
        <v>90.822789655502419</v>
      </c>
      <c r="AJ27" s="6">
        <f t="shared" si="14"/>
        <v>92.682259947619215</v>
      </c>
      <c r="AL27">
        <f>AVERAGE(L28:L31)</f>
        <v>2583.7252066115702</v>
      </c>
      <c r="AM27">
        <f>AVERAGE(M28:M31)</f>
        <v>28</v>
      </c>
      <c r="AN27">
        <f>AVERAGE(P28:P31)</f>
        <v>15.795000000000002</v>
      </c>
      <c r="AO27">
        <f>AVERAGE(Q28:Q31)</f>
        <v>33.9375</v>
      </c>
      <c r="AP27">
        <f>AVERAGE(R28:R31)</f>
        <v>59.877499999999998</v>
      </c>
      <c r="AQ27">
        <f>AVERAGE(AI28:AI31)</f>
        <v>90.206208553509214</v>
      </c>
      <c r="AR27">
        <f>AVERAGE(AJ28:AJ31)</f>
        <v>90.677187342003677</v>
      </c>
    </row>
    <row r="28" spans="1:44" x14ac:dyDescent="0.2">
      <c r="A28" s="2">
        <v>38559</v>
      </c>
      <c r="B28" s="3">
        <v>0.11873842592592593</v>
      </c>
      <c r="C28" s="4" t="s">
        <v>41</v>
      </c>
      <c r="D28" s="4" t="s">
        <v>81</v>
      </c>
      <c r="E28" s="4"/>
      <c r="F28" s="4">
        <v>2</v>
      </c>
      <c r="G28" s="4" t="s">
        <v>6</v>
      </c>
      <c r="H28" s="4" t="s">
        <v>146</v>
      </c>
      <c r="I28" s="4">
        <v>1</v>
      </c>
      <c r="J28" s="1">
        <v>44772</v>
      </c>
      <c r="K28">
        <v>71.2</v>
      </c>
      <c r="L28">
        <f t="shared" si="15"/>
        <v>2645.9724517906334</v>
      </c>
      <c r="M28">
        <v>25</v>
      </c>
      <c r="N28" t="s">
        <v>15</v>
      </c>
      <c r="O28" s="4">
        <v>95.18</v>
      </c>
      <c r="P28" s="4">
        <v>13.55</v>
      </c>
      <c r="Q28" s="4">
        <v>35.42</v>
      </c>
      <c r="R28" s="4">
        <v>64.22</v>
      </c>
      <c r="S28" s="4">
        <v>41.44</v>
      </c>
      <c r="T28" s="4">
        <v>4.45</v>
      </c>
      <c r="U28" s="4">
        <v>0.64</v>
      </c>
      <c r="V28" s="4">
        <f t="shared" si="0"/>
        <v>14.236184072284095</v>
      </c>
      <c r="W28" s="4">
        <f t="shared" si="1"/>
        <v>37.213700357217903</v>
      </c>
      <c r="X28" s="4">
        <f t="shared" si="2"/>
        <v>67.472158016389997</v>
      </c>
      <c r="Y28" s="4">
        <f t="shared" si="3"/>
        <v>43.53855852069762</v>
      </c>
      <c r="Z28" s="4">
        <f t="shared" si="4"/>
        <v>4.675351964698466</v>
      </c>
      <c r="AA28" s="4">
        <f t="shared" si="5"/>
        <v>0.67241017020382432</v>
      </c>
      <c r="AB28" s="6">
        <f t="shared" si="6"/>
        <v>-0.32758982979617568</v>
      </c>
      <c r="AC28" s="6">
        <f t="shared" si="7"/>
        <v>62.749106955242702</v>
      </c>
      <c r="AD28" s="6">
        <f t="shared" si="8"/>
        <v>59.910527421727259</v>
      </c>
      <c r="AE28" s="6">
        <f t="shared" si="9"/>
        <v>1.7785113671753348</v>
      </c>
      <c r="AF28" s="6">
        <f t="shared" si="10"/>
        <v>22.342298802269376</v>
      </c>
      <c r="AG28" s="6">
        <f t="shared" si="11"/>
        <v>51.609602857743219</v>
      </c>
      <c r="AH28" s="6">
        <f t="shared" si="12"/>
        <v>55.95053306196229</v>
      </c>
      <c r="AI28" s="6">
        <f t="shared" si="13"/>
        <v>80.901348821316518</v>
      </c>
      <c r="AJ28" s="6">
        <f t="shared" si="14"/>
        <v>82.598103901559327</v>
      </c>
    </row>
    <row r="29" spans="1:44" x14ac:dyDescent="0.2">
      <c r="A29" s="2">
        <v>38559</v>
      </c>
      <c r="B29" s="3">
        <v>0.11815972222222222</v>
      </c>
      <c r="C29" s="4" t="s">
        <v>41</v>
      </c>
      <c r="D29" s="4" t="s">
        <v>80</v>
      </c>
      <c r="E29" s="4"/>
      <c r="F29" s="4">
        <v>3</v>
      </c>
      <c r="G29" s="4" t="s">
        <v>6</v>
      </c>
      <c r="H29" s="4" t="s">
        <v>146</v>
      </c>
      <c r="I29" s="4">
        <v>1</v>
      </c>
      <c r="J29" s="1">
        <v>44772</v>
      </c>
      <c r="K29">
        <v>76.400000000000006</v>
      </c>
      <c r="L29">
        <f t="shared" si="15"/>
        <v>2839.2176308539947</v>
      </c>
      <c r="M29">
        <v>28</v>
      </c>
      <c r="N29" t="s">
        <v>15</v>
      </c>
      <c r="O29" s="4">
        <v>95.54</v>
      </c>
      <c r="P29" s="4">
        <v>17.07</v>
      </c>
      <c r="Q29" s="4">
        <v>33.53</v>
      </c>
      <c r="R29" s="4">
        <v>58.78</v>
      </c>
      <c r="S29" s="4">
        <v>40.409999999999997</v>
      </c>
      <c r="T29" s="4">
        <v>4.45</v>
      </c>
      <c r="U29" s="4">
        <v>0.79</v>
      </c>
      <c r="V29" s="4">
        <f t="shared" si="0"/>
        <v>17.866862047310025</v>
      </c>
      <c r="W29" s="4">
        <f t="shared" si="1"/>
        <v>35.095248063638266</v>
      </c>
      <c r="X29" s="4">
        <f t="shared" si="2"/>
        <v>61.523969018212263</v>
      </c>
      <c r="Y29" s="4">
        <f t="shared" si="3"/>
        <v>42.296420347498426</v>
      </c>
      <c r="Z29" s="4">
        <f t="shared" si="4"/>
        <v>4.6577349801130419</v>
      </c>
      <c r="AA29" s="4">
        <f t="shared" si="5"/>
        <v>0.82687879422231514</v>
      </c>
      <c r="AB29" s="6">
        <f t="shared" si="6"/>
        <v>-0.17312120577768486</v>
      </c>
      <c r="AC29" s="6">
        <f t="shared" si="7"/>
        <v>57.217291186937409</v>
      </c>
      <c r="AD29" s="6">
        <f t="shared" si="8"/>
        <v>61.560801758425796</v>
      </c>
      <c r="AE29" s="6">
        <f t="shared" si="9"/>
        <v>1.9504593399115346</v>
      </c>
      <c r="AF29" s="6">
        <f t="shared" si="10"/>
        <v>24.088967971530252</v>
      </c>
      <c r="AG29" s="6">
        <f t="shared" si="11"/>
        <v>50.784823110738955</v>
      </c>
      <c r="AH29" s="6">
        <f t="shared" si="12"/>
        <v>57.831221679692163</v>
      </c>
      <c r="AI29" s="6">
        <f t="shared" si="13"/>
        <v>91.705241027357729</v>
      </c>
      <c r="AJ29" s="6">
        <f t="shared" si="14"/>
        <v>93.078946327258919</v>
      </c>
    </row>
    <row r="30" spans="1:44" x14ac:dyDescent="0.2">
      <c r="A30" s="2">
        <v>38559</v>
      </c>
      <c r="B30" s="3">
        <v>0.11763888888888889</v>
      </c>
      <c r="C30" s="4" t="s">
        <v>41</v>
      </c>
      <c r="D30" s="4" t="s">
        <v>79</v>
      </c>
      <c r="E30" s="4"/>
      <c r="F30" s="4">
        <v>4</v>
      </c>
      <c r="G30" s="4" t="s">
        <v>6</v>
      </c>
      <c r="H30" s="4" t="s">
        <v>146</v>
      </c>
      <c r="I30" s="4">
        <v>1</v>
      </c>
      <c r="J30" s="1">
        <v>44772</v>
      </c>
      <c r="K30">
        <v>60.9</v>
      </c>
      <c r="L30">
        <f t="shared" si="15"/>
        <v>2263.1983471074382</v>
      </c>
      <c r="M30">
        <v>28</v>
      </c>
      <c r="N30" t="s">
        <v>16</v>
      </c>
      <c r="O30" s="4">
        <v>94.94</v>
      </c>
      <c r="P30" s="4">
        <v>15.05</v>
      </c>
      <c r="Q30" s="4">
        <v>33.4</v>
      </c>
      <c r="R30" s="4">
        <v>62.25</v>
      </c>
      <c r="S30" s="4">
        <v>41.45</v>
      </c>
      <c r="T30" s="4">
        <v>4.76</v>
      </c>
      <c r="U30" s="4">
        <v>0.64</v>
      </c>
      <c r="V30" s="4">
        <f t="shared" si="0"/>
        <v>15.852117126606281</v>
      </c>
      <c r="W30" s="4">
        <f t="shared" si="1"/>
        <v>35.180113756056457</v>
      </c>
      <c r="X30" s="4">
        <f t="shared" si="2"/>
        <v>65.567726985464503</v>
      </c>
      <c r="Y30" s="4">
        <f t="shared" si="3"/>
        <v>43.659153149357493</v>
      </c>
      <c r="Z30" s="4">
        <f t="shared" si="4"/>
        <v>5.0136928586475671</v>
      </c>
      <c r="AA30" s="4">
        <f t="shared" si="5"/>
        <v>0.67410996418790814</v>
      </c>
      <c r="AB30" s="6">
        <f t="shared" si="6"/>
        <v>-0.32589003581209186</v>
      </c>
      <c r="AC30" s="6">
        <f t="shared" si="7"/>
        <v>60.977986096481992</v>
      </c>
      <c r="AD30" s="6">
        <f t="shared" si="8"/>
        <v>61.494691384032024</v>
      </c>
      <c r="AE30" s="6">
        <f t="shared" si="9"/>
        <v>1.8301686746987953</v>
      </c>
      <c r="AF30" s="6">
        <f t="shared" si="10"/>
        <v>22.495786812723818</v>
      </c>
      <c r="AG30" s="6">
        <f t="shared" si="11"/>
        <v>51.689677691173372</v>
      </c>
      <c r="AH30" s="6">
        <f t="shared" si="12"/>
        <v>56.645282449296971</v>
      </c>
      <c r="AI30" s="6">
        <f t="shared" si="13"/>
        <v>84.284895535096567</v>
      </c>
      <c r="AJ30" s="6">
        <f t="shared" si="14"/>
        <v>87.244695993275428</v>
      </c>
    </row>
    <row r="31" spans="1:44" x14ac:dyDescent="0.2">
      <c r="A31" s="2">
        <v>38559</v>
      </c>
      <c r="B31" s="3">
        <v>0.10247685185185185</v>
      </c>
      <c r="C31" s="4" t="s">
        <v>41</v>
      </c>
      <c r="D31" s="4" t="s">
        <v>63</v>
      </c>
      <c r="E31" s="4"/>
      <c r="F31" s="4">
        <v>1</v>
      </c>
      <c r="G31" s="4" t="s">
        <v>2</v>
      </c>
      <c r="H31" s="4" t="s">
        <v>146</v>
      </c>
      <c r="I31" s="4">
        <v>1</v>
      </c>
      <c r="J31" s="1">
        <v>44763</v>
      </c>
      <c r="K31">
        <v>69.599999999999994</v>
      </c>
      <c r="L31">
        <f t="shared" si="15"/>
        <v>2586.5123966942147</v>
      </c>
      <c r="M31">
        <v>31</v>
      </c>
      <c r="N31" t="s">
        <v>15</v>
      </c>
      <c r="O31" s="4">
        <v>94.74</v>
      </c>
      <c r="P31" s="4">
        <v>17.510000000000002</v>
      </c>
      <c r="Q31" s="4">
        <v>33.4</v>
      </c>
      <c r="R31" s="4">
        <v>54.26</v>
      </c>
      <c r="S31" s="4">
        <v>43.38</v>
      </c>
      <c r="T31" s="4">
        <v>3.12</v>
      </c>
      <c r="U31" s="4">
        <v>0.9</v>
      </c>
      <c r="V31" s="4">
        <f t="shared" si="0"/>
        <v>18.482161705720923</v>
      </c>
      <c r="W31" s="4">
        <f t="shared" si="1"/>
        <v>35.254380409541902</v>
      </c>
      <c r="X31" s="4">
        <f t="shared" si="2"/>
        <v>57.272535359932455</v>
      </c>
      <c r="Y31" s="4">
        <f t="shared" si="3"/>
        <v>45.788473717542757</v>
      </c>
      <c r="Z31" s="4">
        <f t="shared" si="4"/>
        <v>3.2932235592146935</v>
      </c>
      <c r="AA31" s="4">
        <f t="shared" si="5"/>
        <v>0.94996833438885375</v>
      </c>
      <c r="AB31" s="6">
        <f t="shared" si="6"/>
        <v>-5.0031665611146248E-2</v>
      </c>
      <c r="AC31" s="6">
        <f t="shared" si="7"/>
        <v>53.263457884737186</v>
      </c>
      <c r="AD31" s="6">
        <f t="shared" si="8"/>
        <v>61.436837660966859</v>
      </c>
      <c r="AE31" s="6">
        <f t="shared" si="9"/>
        <v>2.0952451161076295</v>
      </c>
      <c r="AF31" s="6">
        <f t="shared" si="10"/>
        <v>27.304412075153039</v>
      </c>
      <c r="AG31" s="6">
        <f t="shared" si="11"/>
        <v>53.103546548448392</v>
      </c>
      <c r="AH31" s="6">
        <f t="shared" si="12"/>
        <v>61.013395558565463</v>
      </c>
      <c r="AI31" s="6">
        <f t="shared" si="13"/>
        <v>103.93334883026604</v>
      </c>
      <c r="AJ31" s="6">
        <f t="shared" si="14"/>
        <v>99.787003145921005</v>
      </c>
      <c r="AL31">
        <f>AVERAGE(L32:L35)</f>
        <v>2547.4917355371899</v>
      </c>
      <c r="AM31">
        <f>AVERAGE(M32:M35)</f>
        <v>27.875</v>
      </c>
      <c r="AN31">
        <f>AVERAGE(P32:P35)</f>
        <v>17.169999999999998</v>
      </c>
      <c r="AO31">
        <f>AVERAGE(Q32:Q35)</f>
        <v>32.607500000000002</v>
      </c>
      <c r="AP31">
        <f>AVERAGE(R32:R35)</f>
        <v>54.287500000000001</v>
      </c>
      <c r="AQ31">
        <f>AVERAGE(AI32:AI35)</f>
        <v>103.97319909586749</v>
      </c>
      <c r="AR31">
        <f>AVERAGE(AJ32:AJ35)</f>
        <v>101.44617053775552</v>
      </c>
    </row>
    <row r="32" spans="1:44" x14ac:dyDescent="0.2">
      <c r="A32" s="2">
        <v>38559</v>
      </c>
      <c r="B32" s="3">
        <v>0.10194444444444445</v>
      </c>
      <c r="C32" s="4" t="s">
        <v>41</v>
      </c>
      <c r="D32" s="4" t="s">
        <v>62</v>
      </c>
      <c r="E32" s="4"/>
      <c r="F32" s="4">
        <v>2</v>
      </c>
      <c r="G32" s="4" t="s">
        <v>2</v>
      </c>
      <c r="H32" s="4" t="s">
        <v>146</v>
      </c>
      <c r="I32" s="4">
        <v>1</v>
      </c>
      <c r="J32" s="1">
        <v>44763</v>
      </c>
      <c r="K32">
        <v>56.1</v>
      </c>
      <c r="L32">
        <f t="shared" si="15"/>
        <v>2084.818181818182</v>
      </c>
      <c r="M32">
        <v>24.5</v>
      </c>
      <c r="N32" t="s">
        <v>16</v>
      </c>
      <c r="O32" s="4">
        <v>94.84</v>
      </c>
      <c r="P32" s="4">
        <v>15.96</v>
      </c>
      <c r="Q32" s="4">
        <v>35.76</v>
      </c>
      <c r="R32" s="4">
        <v>54.24</v>
      </c>
      <c r="S32" s="4">
        <v>41.54</v>
      </c>
      <c r="T32" s="4">
        <v>3.32</v>
      </c>
      <c r="U32" s="4">
        <v>1.05</v>
      </c>
      <c r="V32" s="4">
        <f t="shared" si="0"/>
        <v>16.828342471530998</v>
      </c>
      <c r="W32" s="4">
        <f t="shared" si="1"/>
        <v>37.705609447490509</v>
      </c>
      <c r="X32" s="4">
        <f t="shared" si="2"/>
        <v>57.191058625052719</v>
      </c>
      <c r="Y32" s="4">
        <f t="shared" si="3"/>
        <v>43.800084352593835</v>
      </c>
      <c r="Z32" s="4">
        <f t="shared" si="4"/>
        <v>3.5006326444538169</v>
      </c>
      <c r="AA32" s="4">
        <f t="shared" si="5"/>
        <v>1.1071277941796711</v>
      </c>
      <c r="AB32" s="6">
        <f t="shared" si="6"/>
        <v>0.10712779417967111</v>
      </c>
      <c r="AC32" s="6">
        <f t="shared" si="7"/>
        <v>53.187684521299033</v>
      </c>
      <c r="AD32" s="6">
        <f t="shared" si="8"/>
        <v>59.527330240404893</v>
      </c>
      <c r="AE32" s="6">
        <f t="shared" si="9"/>
        <v>2.0982300884955754</v>
      </c>
      <c r="AF32" s="6">
        <f t="shared" si="10"/>
        <v>28.876845212990297</v>
      </c>
      <c r="AG32" s="6">
        <f t="shared" si="11"/>
        <v>51.783256010122308</v>
      </c>
      <c r="AH32" s="6">
        <f t="shared" si="12"/>
        <v>60.716087511280065</v>
      </c>
      <c r="AI32" s="6">
        <f t="shared" si="13"/>
        <v>103.57424526170591</v>
      </c>
      <c r="AJ32" s="6">
        <f t="shared" si="14"/>
        <v>96.823283254441932</v>
      </c>
    </row>
    <row r="33" spans="1:44" x14ac:dyDescent="0.2">
      <c r="A33" s="2">
        <v>38559</v>
      </c>
      <c r="B33" s="3">
        <v>0.10137731481481482</v>
      </c>
      <c r="C33" s="4" t="s">
        <v>41</v>
      </c>
      <c r="D33" s="4" t="s">
        <v>61</v>
      </c>
      <c r="E33" s="4"/>
      <c r="F33" s="4">
        <v>3</v>
      </c>
      <c r="G33" s="4" t="s">
        <v>2</v>
      </c>
      <c r="H33" s="4" t="s">
        <v>146</v>
      </c>
      <c r="I33" s="4">
        <v>1</v>
      </c>
      <c r="J33" s="1">
        <v>44763</v>
      </c>
      <c r="K33">
        <v>88.6</v>
      </c>
      <c r="L33">
        <f t="shared" si="15"/>
        <v>3292.6005509641868</v>
      </c>
      <c r="M33">
        <v>29</v>
      </c>
      <c r="N33" t="s">
        <v>15</v>
      </c>
      <c r="O33" s="4">
        <v>94.77</v>
      </c>
      <c r="P33" s="4">
        <v>18.2</v>
      </c>
      <c r="Q33" s="4">
        <v>30.99</v>
      </c>
      <c r="R33" s="4">
        <v>54.96</v>
      </c>
      <c r="S33" s="4">
        <v>41.7</v>
      </c>
      <c r="T33" s="4">
        <v>3.27</v>
      </c>
      <c r="U33" s="4">
        <v>0.98</v>
      </c>
      <c r="V33" s="4">
        <f t="shared" si="0"/>
        <v>19.204389574759944</v>
      </c>
      <c r="W33" s="4">
        <f t="shared" si="1"/>
        <v>32.700221589110477</v>
      </c>
      <c r="X33" s="4">
        <f t="shared" si="2"/>
        <v>57.993035770813549</v>
      </c>
      <c r="Y33" s="4">
        <f t="shared" si="3"/>
        <v>44.00126622348845</v>
      </c>
      <c r="Z33" s="4">
        <f t="shared" si="4"/>
        <v>3.4504590060145621</v>
      </c>
      <c r="AA33" s="4">
        <f t="shared" si="5"/>
        <v>1.034082515563997</v>
      </c>
      <c r="AB33" s="6">
        <f t="shared" si="6"/>
        <v>3.4082515563996996E-2</v>
      </c>
      <c r="AC33" s="6">
        <f t="shared" si="7"/>
        <v>53.933523266856604</v>
      </c>
      <c r="AD33" s="6">
        <f t="shared" si="8"/>
        <v>63.426527382082945</v>
      </c>
      <c r="AE33" s="6">
        <f t="shared" si="9"/>
        <v>2.0692139737991266</v>
      </c>
      <c r="AF33" s="6">
        <f t="shared" si="10"/>
        <v>25.828004642819455</v>
      </c>
      <c r="AG33" s="6">
        <f t="shared" si="11"/>
        <v>51.916840772396327</v>
      </c>
      <c r="AH33" s="6">
        <f t="shared" si="12"/>
        <v>60.094229967619896</v>
      </c>
      <c r="AI33" s="6">
        <f t="shared" si="13"/>
        <v>101.0957889379653</v>
      </c>
      <c r="AJ33" s="6">
        <f t="shared" si="14"/>
        <v>101.73880369655734</v>
      </c>
    </row>
    <row r="34" spans="1:44" x14ac:dyDescent="0.2">
      <c r="A34" s="2">
        <v>38559</v>
      </c>
      <c r="B34" s="3">
        <v>0.10083333333333333</v>
      </c>
      <c r="C34" s="4" t="s">
        <v>41</v>
      </c>
      <c r="D34" s="4" t="s">
        <v>60</v>
      </c>
      <c r="E34" s="4"/>
      <c r="F34" s="4">
        <v>4</v>
      </c>
      <c r="G34" s="4" t="s">
        <v>2</v>
      </c>
      <c r="H34" s="4" t="s">
        <v>146</v>
      </c>
      <c r="I34" s="4">
        <v>1</v>
      </c>
      <c r="J34" s="1">
        <v>44763</v>
      </c>
      <c r="K34">
        <v>72.400000000000006</v>
      </c>
      <c r="L34">
        <f t="shared" si="15"/>
        <v>2690.5674931129474</v>
      </c>
      <c r="M34">
        <v>34</v>
      </c>
      <c r="N34" t="s">
        <v>15</v>
      </c>
      <c r="O34" s="4">
        <v>95.56</v>
      </c>
      <c r="P34" s="4">
        <v>19.100000000000001</v>
      </c>
      <c r="Q34" s="4">
        <v>31.18</v>
      </c>
      <c r="R34" s="4">
        <v>51.8</v>
      </c>
      <c r="S34" s="4">
        <v>43.68</v>
      </c>
      <c r="T34" s="4">
        <v>2.34</v>
      </c>
      <c r="U34" s="4">
        <v>0.98</v>
      </c>
      <c r="V34" s="4">
        <f t="shared" si="0"/>
        <v>19.987442444537464</v>
      </c>
      <c r="W34" s="4">
        <f t="shared" si="1"/>
        <v>32.628714943490998</v>
      </c>
      <c r="X34" s="4">
        <f t="shared" si="2"/>
        <v>54.206781079949764</v>
      </c>
      <c r="Y34" s="4">
        <f t="shared" si="3"/>
        <v>45.709501883633322</v>
      </c>
      <c r="Z34" s="4">
        <f t="shared" si="4"/>
        <v>2.4487233151946417</v>
      </c>
      <c r="AA34" s="4">
        <f t="shared" si="5"/>
        <v>1.0255336961071577</v>
      </c>
      <c r="AB34" s="6">
        <f t="shared" si="6"/>
        <v>2.5533696107157722E-2</v>
      </c>
      <c r="AC34" s="6">
        <f t="shared" si="7"/>
        <v>50.412306404353281</v>
      </c>
      <c r="AD34" s="6">
        <f t="shared" si="8"/>
        <v>63.482231059020521</v>
      </c>
      <c r="AE34" s="6">
        <f t="shared" si="9"/>
        <v>2.2137451737451741</v>
      </c>
      <c r="AF34" s="6">
        <f t="shared" si="10"/>
        <v>28.574717455002098</v>
      </c>
      <c r="AG34" s="6">
        <f t="shared" si="11"/>
        <v>53.051109250732523</v>
      </c>
      <c r="AH34" s="6">
        <f t="shared" si="12"/>
        <v>62.192313070791002</v>
      </c>
      <c r="AI34" s="6">
        <f t="shared" si="13"/>
        <v>111.9332787841565</v>
      </c>
      <c r="AJ34" s="6">
        <f t="shared" si="14"/>
        <v>108.94068420580051</v>
      </c>
    </row>
    <row r="35" spans="1:44" x14ac:dyDescent="0.2">
      <c r="A35" s="2">
        <v>38559</v>
      </c>
      <c r="B35" s="3">
        <v>9.2303240740740741E-2</v>
      </c>
      <c r="C35" s="4" t="s">
        <v>41</v>
      </c>
      <c r="D35" s="4" t="s">
        <v>47</v>
      </c>
      <c r="E35" s="4"/>
      <c r="F35" s="4">
        <v>1</v>
      </c>
      <c r="G35" s="4" t="s">
        <v>4</v>
      </c>
      <c r="H35" s="4" t="s">
        <v>146</v>
      </c>
      <c r="I35" s="4">
        <v>1</v>
      </c>
      <c r="J35" s="1">
        <v>44763</v>
      </c>
      <c r="K35">
        <v>57.1</v>
      </c>
      <c r="L35">
        <f t="shared" si="15"/>
        <v>2121.9807162534435</v>
      </c>
      <c r="M35">
        <v>24</v>
      </c>
      <c r="N35" t="s">
        <v>15</v>
      </c>
      <c r="O35" s="4">
        <v>95.21</v>
      </c>
      <c r="P35" s="4">
        <v>15.42</v>
      </c>
      <c r="Q35" s="4">
        <v>32.5</v>
      </c>
      <c r="R35" s="4">
        <v>56.15</v>
      </c>
      <c r="S35" s="4">
        <v>42.18</v>
      </c>
      <c r="T35" s="4">
        <v>3.42</v>
      </c>
      <c r="U35" s="4">
        <v>0.91</v>
      </c>
      <c r="V35" s="4">
        <f t="shared" si="0"/>
        <v>16.195777754437561</v>
      </c>
      <c r="W35" s="4">
        <f t="shared" si="1"/>
        <v>34.135069845604455</v>
      </c>
      <c r="X35" s="4">
        <f t="shared" si="2"/>
        <v>58.974897594790463</v>
      </c>
      <c r="Y35" s="4">
        <f t="shared" si="3"/>
        <v>44.302069110387563</v>
      </c>
      <c r="Z35" s="4">
        <f t="shared" si="4"/>
        <v>3.592059657598992</v>
      </c>
      <c r="AA35" s="4">
        <f t="shared" si="5"/>
        <v>0.9557819556769247</v>
      </c>
      <c r="AB35" s="6">
        <f t="shared" si="6"/>
        <v>-4.4218044323075301E-2</v>
      </c>
      <c r="AC35" s="6">
        <f t="shared" si="7"/>
        <v>54.846654763155136</v>
      </c>
      <c r="AD35" s="6">
        <f t="shared" si="8"/>
        <v>62.308780590274132</v>
      </c>
      <c r="AE35" s="6">
        <f t="shared" si="9"/>
        <v>2.0347640249332146</v>
      </c>
      <c r="AF35" s="6">
        <f t="shared" si="10"/>
        <v>28.001785526730377</v>
      </c>
      <c r="AG35" s="6">
        <f t="shared" si="11"/>
        <v>52.116573889297342</v>
      </c>
      <c r="AH35" s="6">
        <f t="shared" si="12"/>
        <v>60.019767936268906</v>
      </c>
      <c r="AI35" s="6">
        <f t="shared" si="13"/>
        <v>99.289483399642293</v>
      </c>
      <c r="AJ35" s="6">
        <f t="shared" si="14"/>
        <v>98.281910994222287</v>
      </c>
      <c r="AL35">
        <f>AVERAGE(L36:L39)</f>
        <v>2426.7134986225897</v>
      </c>
      <c r="AM35">
        <f>AVERAGE(M36:M39)</f>
        <v>25</v>
      </c>
      <c r="AN35">
        <f>AVERAGE(P36:P39)</f>
        <v>17.102500000000003</v>
      </c>
      <c r="AO35">
        <f>AVERAGE(Q36:Q39)</f>
        <v>31.875</v>
      </c>
      <c r="AP35">
        <f>AVERAGE(R36:R39)</f>
        <v>55.732500000000002</v>
      </c>
      <c r="AQ35">
        <f>AVERAGE(AI36:AI39)</f>
        <v>99.752779430733355</v>
      </c>
      <c r="AR35">
        <f>AVERAGE(AJ36:AJ39)</f>
        <v>100.08527385115528</v>
      </c>
    </row>
    <row r="36" spans="1:44" x14ac:dyDescent="0.2">
      <c r="A36" s="2">
        <v>38559</v>
      </c>
      <c r="B36" s="3">
        <v>9.1643518518518527E-2</v>
      </c>
      <c r="C36" s="4" t="s">
        <v>41</v>
      </c>
      <c r="D36" s="4" t="s">
        <v>46</v>
      </c>
      <c r="E36" s="4"/>
      <c r="F36" s="4">
        <v>2</v>
      </c>
      <c r="G36" s="4" t="s">
        <v>4</v>
      </c>
      <c r="H36" s="4" t="s">
        <v>146</v>
      </c>
      <c r="I36" s="4">
        <v>1</v>
      </c>
      <c r="J36" s="1">
        <v>44763</v>
      </c>
      <c r="K36">
        <v>56.3</v>
      </c>
      <c r="L36">
        <f t="shared" si="15"/>
        <v>2092.2506887052341</v>
      </c>
      <c r="M36">
        <v>25</v>
      </c>
      <c r="N36" t="s">
        <v>16</v>
      </c>
      <c r="O36" s="4">
        <v>95.05</v>
      </c>
      <c r="P36" s="4">
        <v>17.010000000000002</v>
      </c>
      <c r="Q36" s="4">
        <v>29.63</v>
      </c>
      <c r="R36" s="4">
        <v>53.71</v>
      </c>
      <c r="S36" s="4">
        <v>39.909999999999997</v>
      </c>
      <c r="T36" s="4">
        <v>3.86</v>
      </c>
      <c r="U36" s="4">
        <v>1.27</v>
      </c>
      <c r="V36" s="4">
        <f t="shared" si="0"/>
        <v>17.895844292477644</v>
      </c>
      <c r="W36" s="4">
        <f t="shared" si="1"/>
        <v>31.173066806943712</v>
      </c>
      <c r="X36" s="4">
        <f t="shared" si="2"/>
        <v>56.507101525512894</v>
      </c>
      <c r="Y36" s="4">
        <f t="shared" si="3"/>
        <v>41.988427143608625</v>
      </c>
      <c r="Z36" s="4">
        <f t="shared" si="4"/>
        <v>4.0610205155181482</v>
      </c>
      <c r="AA36" s="4">
        <f t="shared" si="5"/>
        <v>1.3361388742766966</v>
      </c>
      <c r="AB36" s="6">
        <f t="shared" si="6"/>
        <v>0.33613887427669664</v>
      </c>
      <c r="AC36" s="6">
        <f t="shared" si="7"/>
        <v>52.551604418726996</v>
      </c>
      <c r="AD36" s="6">
        <f t="shared" si="8"/>
        <v>64.616180957390853</v>
      </c>
      <c r="AE36" s="6">
        <f t="shared" si="9"/>
        <v>2.1236268851238127</v>
      </c>
      <c r="AF36" s="6">
        <f t="shared" si="10"/>
        <v>28.216412414518665</v>
      </c>
      <c r="AG36" s="6">
        <f t="shared" si="11"/>
        <v>50.580315623356128</v>
      </c>
      <c r="AH36" s="6">
        <f t="shared" si="12"/>
        <v>60.535859173922404</v>
      </c>
      <c r="AI36" s="6">
        <f t="shared" si="13"/>
        <v>104.51673012667531</v>
      </c>
      <c r="AJ36" s="6">
        <f t="shared" si="14"/>
        <v>106.37260394972135</v>
      </c>
    </row>
    <row r="37" spans="1:44" x14ac:dyDescent="0.2">
      <c r="A37" s="2">
        <v>38559</v>
      </c>
      <c r="B37" s="3">
        <v>9.0983796296296285E-2</v>
      </c>
      <c r="C37" s="4" t="s">
        <v>41</v>
      </c>
      <c r="D37" s="4" t="s">
        <v>45</v>
      </c>
      <c r="E37" s="4"/>
      <c r="F37" s="4">
        <v>3</v>
      </c>
      <c r="G37" s="4" t="s">
        <v>4</v>
      </c>
      <c r="H37" s="4" t="s">
        <v>146</v>
      </c>
      <c r="I37" s="4">
        <v>1</v>
      </c>
      <c r="J37" s="1">
        <v>44763</v>
      </c>
      <c r="K37">
        <v>80.3</v>
      </c>
      <c r="L37">
        <f t="shared" si="15"/>
        <v>2984.151515151515</v>
      </c>
      <c r="M37">
        <v>26</v>
      </c>
      <c r="N37" t="s">
        <v>15</v>
      </c>
      <c r="O37" s="4">
        <v>94.97</v>
      </c>
      <c r="P37" s="4">
        <v>20.89</v>
      </c>
      <c r="Q37" s="4">
        <v>30.19</v>
      </c>
      <c r="R37" s="4">
        <v>51.28</v>
      </c>
      <c r="S37" s="4">
        <v>44.21</v>
      </c>
      <c r="T37" s="4">
        <v>2.4900000000000002</v>
      </c>
      <c r="U37" s="4">
        <v>0.99</v>
      </c>
      <c r="V37" s="4">
        <f t="shared" si="0"/>
        <v>21.996419922080655</v>
      </c>
      <c r="W37" s="4">
        <f t="shared" si="1"/>
        <v>31.788985995577551</v>
      </c>
      <c r="X37" s="4">
        <f t="shared" si="2"/>
        <v>53.995998736443084</v>
      </c>
      <c r="Y37" s="4">
        <f t="shared" si="3"/>
        <v>46.551542592397595</v>
      </c>
      <c r="Z37" s="4">
        <f t="shared" si="4"/>
        <v>2.6218805938717495</v>
      </c>
      <c r="AA37" s="4">
        <f t="shared" si="5"/>
        <v>1.0424344529851532</v>
      </c>
      <c r="AB37" s="6">
        <f t="shared" si="6"/>
        <v>4.2434452985153248E-2</v>
      </c>
      <c r="AC37" s="6">
        <f t="shared" si="7"/>
        <v>50.216278824892072</v>
      </c>
      <c r="AD37" s="6">
        <f t="shared" si="8"/>
        <v>64.136379909445097</v>
      </c>
      <c r="AE37" s="6">
        <f t="shared" si="9"/>
        <v>2.222386895475819</v>
      </c>
      <c r="AF37" s="6">
        <f t="shared" si="10"/>
        <v>26.744866800042121</v>
      </c>
      <c r="AG37" s="6">
        <f t="shared" si="11"/>
        <v>53.610224281352004</v>
      </c>
      <c r="AH37" s="6">
        <f t="shared" si="12"/>
        <v>62.360527693665261</v>
      </c>
      <c r="AI37" s="6">
        <f t="shared" si="13"/>
        <v>112.67416222874681</v>
      </c>
      <c r="AJ37" s="6">
        <f t="shared" si="14"/>
        <v>110.49290715814681</v>
      </c>
    </row>
    <row r="38" spans="1:44" x14ac:dyDescent="0.2">
      <c r="A38" s="2">
        <v>38559</v>
      </c>
      <c r="B38" s="3">
        <v>9.043981481481482E-2</v>
      </c>
      <c r="C38" s="4" t="s">
        <v>41</v>
      </c>
      <c r="D38" s="4" t="s">
        <v>44</v>
      </c>
      <c r="E38" s="4"/>
      <c r="F38" s="4">
        <v>4</v>
      </c>
      <c r="G38" s="4" t="s">
        <v>4</v>
      </c>
      <c r="H38" s="4" t="s">
        <v>146</v>
      </c>
      <c r="I38" s="4">
        <v>1</v>
      </c>
      <c r="J38" s="1">
        <v>44763</v>
      </c>
      <c r="K38">
        <v>72.7</v>
      </c>
      <c r="L38">
        <f t="shared" si="15"/>
        <v>2701.7162534435261</v>
      </c>
      <c r="M38">
        <v>26</v>
      </c>
      <c r="N38" t="s">
        <v>15</v>
      </c>
      <c r="O38" s="4">
        <v>94.83</v>
      </c>
      <c r="P38" s="4">
        <v>14.75</v>
      </c>
      <c r="Q38" s="4">
        <v>32.14</v>
      </c>
      <c r="R38" s="4">
        <v>56.76</v>
      </c>
      <c r="S38" s="4">
        <v>40.69</v>
      </c>
      <c r="T38" s="4">
        <v>4.07</v>
      </c>
      <c r="U38" s="4">
        <v>1.1000000000000001</v>
      </c>
      <c r="V38" s="4">
        <f t="shared" si="0"/>
        <v>15.554149530739217</v>
      </c>
      <c r="W38" s="4">
        <f t="shared" si="1"/>
        <v>33.892228197827698</v>
      </c>
      <c r="X38" s="4">
        <f t="shared" si="2"/>
        <v>59.854476431509021</v>
      </c>
      <c r="Y38" s="4">
        <f t="shared" si="3"/>
        <v>42.908362332595168</v>
      </c>
      <c r="Z38" s="4">
        <f t="shared" si="4"/>
        <v>4.2918907518717706</v>
      </c>
      <c r="AA38" s="4">
        <f t="shared" si="5"/>
        <v>1.1599704734788572</v>
      </c>
      <c r="AB38" s="6">
        <f t="shared" si="6"/>
        <v>0.15997047347885718</v>
      </c>
      <c r="AC38" s="6">
        <f t="shared" si="7"/>
        <v>55.664663081303395</v>
      </c>
      <c r="AD38" s="6">
        <f t="shared" si="8"/>
        <v>62.49795423389223</v>
      </c>
      <c r="AE38" s="6">
        <f t="shared" si="9"/>
        <v>2.0048625792811836</v>
      </c>
      <c r="AF38" s="6">
        <f t="shared" si="10"/>
        <v>27.621216914478531</v>
      </c>
      <c r="AG38" s="6">
        <f t="shared" si="11"/>
        <v>51.191152588843195</v>
      </c>
      <c r="AH38" s="6">
        <f t="shared" si="12"/>
        <v>59.445420842315173</v>
      </c>
      <c r="AI38" s="6">
        <f t="shared" si="13"/>
        <v>96.894227444210912</v>
      </c>
      <c r="AJ38" s="6">
        <f t="shared" si="14"/>
        <v>97.131635445859331</v>
      </c>
    </row>
    <row r="39" spans="1:44" x14ac:dyDescent="0.2">
      <c r="A39" s="2">
        <v>38559</v>
      </c>
      <c r="B39" s="3">
        <v>0.11481481481481481</v>
      </c>
      <c r="C39" s="4" t="s">
        <v>41</v>
      </c>
      <c r="D39" s="4" t="s">
        <v>74</v>
      </c>
      <c r="E39" s="4"/>
      <c r="F39" s="4">
        <v>1</v>
      </c>
      <c r="G39" s="4" t="s">
        <v>5</v>
      </c>
      <c r="H39" s="4" t="s">
        <v>145</v>
      </c>
      <c r="I39" s="4">
        <v>1</v>
      </c>
      <c r="J39" s="1">
        <v>44772</v>
      </c>
      <c r="K39">
        <v>51.9</v>
      </c>
      <c r="L39">
        <f t="shared" si="15"/>
        <v>1928.7355371900826</v>
      </c>
      <c r="M39">
        <v>23</v>
      </c>
      <c r="N39" t="s">
        <v>15</v>
      </c>
      <c r="O39" s="4">
        <v>95.02</v>
      </c>
      <c r="P39" s="4">
        <v>15.76</v>
      </c>
      <c r="Q39" s="4">
        <v>35.54</v>
      </c>
      <c r="R39" s="4">
        <v>61.18</v>
      </c>
      <c r="S39" s="4">
        <v>39.549999999999997</v>
      </c>
      <c r="T39" s="4">
        <v>4.68</v>
      </c>
      <c r="U39" s="4">
        <v>0.47</v>
      </c>
      <c r="V39" s="4">
        <f t="shared" si="0"/>
        <v>16.585981898547676</v>
      </c>
      <c r="W39" s="4">
        <f t="shared" si="1"/>
        <v>37.402652073247737</v>
      </c>
      <c r="X39" s="4">
        <f t="shared" si="2"/>
        <v>64.386444958956019</v>
      </c>
      <c r="Y39" s="4">
        <f t="shared" si="3"/>
        <v>41.622816249210693</v>
      </c>
      <c r="Z39" s="4">
        <f t="shared" si="4"/>
        <v>4.9252788886550203</v>
      </c>
      <c r="AA39" s="4">
        <f t="shared" si="5"/>
        <v>0.49463270890338873</v>
      </c>
      <c r="AB39" s="6">
        <f t="shared" si="6"/>
        <v>-0.50536729109661127</v>
      </c>
      <c r="AC39" s="6">
        <f t="shared" si="7"/>
        <v>59.879393811829104</v>
      </c>
      <c r="AD39" s="6">
        <f t="shared" si="8"/>
        <v>59.763334034940016</v>
      </c>
      <c r="AE39" s="6">
        <f t="shared" si="9"/>
        <v>1.8637463223275577</v>
      </c>
      <c r="AF39" s="6">
        <f t="shared" si="10"/>
        <v>23.039991580719832</v>
      </c>
      <c r="AG39" s="6">
        <f t="shared" si="11"/>
        <v>50.337549989475903</v>
      </c>
      <c r="AH39" s="6">
        <f t="shared" si="12"/>
        <v>56.047851681448179</v>
      </c>
      <c r="AI39" s="6">
        <f t="shared" si="13"/>
        <v>84.925997923300372</v>
      </c>
      <c r="AJ39" s="6">
        <f t="shared" si="14"/>
        <v>86.343948850893653</v>
      </c>
      <c r="AL39">
        <f>AVERAGE(L40:L43)</f>
        <v>1950.103994490358</v>
      </c>
      <c r="AM39">
        <f>AVERAGE(M40:M43)</f>
        <v>24.75</v>
      </c>
      <c r="AN39">
        <f>AVERAGE(P40:P43)</f>
        <v>13.64</v>
      </c>
      <c r="AO39">
        <f>AVERAGE(Q40:Q43)</f>
        <v>36.31</v>
      </c>
      <c r="AP39">
        <f>AVERAGE(R40:R43)</f>
        <v>63.532499999999999</v>
      </c>
      <c r="AQ39">
        <f>AVERAGE(AI40:AI43)</f>
        <v>81.669544770279046</v>
      </c>
      <c r="AR39">
        <f>AVERAGE(AJ40:AJ43)</f>
        <v>82.28851566500235</v>
      </c>
    </row>
    <row r="40" spans="1:44" x14ac:dyDescent="0.2">
      <c r="A40" s="2">
        <v>38559</v>
      </c>
      <c r="B40" s="3">
        <v>0.11428240740740742</v>
      </c>
      <c r="C40" s="4" t="s">
        <v>41</v>
      </c>
      <c r="D40" s="4" t="s">
        <v>73</v>
      </c>
      <c r="E40" s="4"/>
      <c r="F40" s="4">
        <v>2</v>
      </c>
      <c r="G40" s="4" t="s">
        <v>5</v>
      </c>
      <c r="H40" s="4" t="s">
        <v>145</v>
      </c>
      <c r="I40" s="4">
        <v>1</v>
      </c>
      <c r="J40" s="1">
        <v>44772</v>
      </c>
      <c r="K40">
        <v>53.4</v>
      </c>
      <c r="L40">
        <f t="shared" si="15"/>
        <v>1984.479338842975</v>
      </c>
      <c r="M40">
        <v>20</v>
      </c>
      <c r="N40" t="s">
        <v>16</v>
      </c>
      <c r="O40" s="4">
        <v>94.92</v>
      </c>
      <c r="P40" s="4">
        <v>13.52</v>
      </c>
      <c r="Q40" s="4">
        <v>38.229999999999997</v>
      </c>
      <c r="R40" s="4">
        <v>63.69</v>
      </c>
      <c r="S40" s="4">
        <v>41.22</v>
      </c>
      <c r="T40" s="4">
        <v>4.3</v>
      </c>
      <c r="U40" s="4">
        <v>0.43</v>
      </c>
      <c r="V40" s="4">
        <f t="shared" si="0"/>
        <v>14.243573535608933</v>
      </c>
      <c r="W40" s="4">
        <f t="shared" si="1"/>
        <v>40.27602191319005</v>
      </c>
      <c r="X40" s="4">
        <f t="shared" si="2"/>
        <v>67.098609355246523</v>
      </c>
      <c r="Y40" s="4">
        <f t="shared" si="3"/>
        <v>43.426042983565104</v>
      </c>
      <c r="Z40" s="4">
        <f t="shared" si="4"/>
        <v>4.5301306363253264</v>
      </c>
      <c r="AA40" s="4">
        <f t="shared" si="5"/>
        <v>0.45301306363253258</v>
      </c>
      <c r="AB40" s="6">
        <f t="shared" si="6"/>
        <v>-0.54698693636746742</v>
      </c>
      <c r="AC40" s="6">
        <f t="shared" si="7"/>
        <v>62.401706700379272</v>
      </c>
      <c r="AD40" s="6">
        <f t="shared" si="8"/>
        <v>57.524978929624957</v>
      </c>
      <c r="AE40" s="6">
        <f t="shared" si="9"/>
        <v>1.7884126236457842</v>
      </c>
      <c r="AF40" s="6">
        <f t="shared" si="10"/>
        <v>22.901706700379265</v>
      </c>
      <c r="AG40" s="6">
        <f t="shared" si="11"/>
        <v>51.534892541087231</v>
      </c>
      <c r="AH40" s="6">
        <f t="shared" si="12"/>
        <v>55.800435045574346</v>
      </c>
      <c r="AI40" s="6">
        <f t="shared" si="13"/>
        <v>81.133497919050242</v>
      </c>
      <c r="AJ40" s="6">
        <f t="shared" si="14"/>
        <v>79.750696505968236</v>
      </c>
    </row>
    <row r="41" spans="1:44" x14ac:dyDescent="0.2">
      <c r="A41" s="2">
        <v>38559</v>
      </c>
      <c r="B41" s="3">
        <v>0.11357638888888888</v>
      </c>
      <c r="C41" s="4" t="s">
        <v>41</v>
      </c>
      <c r="D41" s="4" t="s">
        <v>72</v>
      </c>
      <c r="E41" s="4"/>
      <c r="F41" s="4">
        <v>3</v>
      </c>
      <c r="G41" s="4" t="s">
        <v>5</v>
      </c>
      <c r="H41" s="4" t="s">
        <v>145</v>
      </c>
      <c r="I41" s="4">
        <v>1</v>
      </c>
      <c r="J41" s="1">
        <v>44772</v>
      </c>
      <c r="K41">
        <v>66.099999999999994</v>
      </c>
      <c r="L41">
        <f t="shared" si="15"/>
        <v>2456.4435261707986</v>
      </c>
      <c r="M41">
        <v>27</v>
      </c>
      <c r="N41" t="s">
        <v>15</v>
      </c>
      <c r="O41" s="4">
        <v>95.42</v>
      </c>
      <c r="P41" s="4">
        <v>14.08</v>
      </c>
      <c r="Q41" s="4">
        <v>38.909999999999997</v>
      </c>
      <c r="R41" s="4">
        <v>63.15</v>
      </c>
      <c r="S41" s="4">
        <v>41.96</v>
      </c>
      <c r="T41" s="4">
        <v>4.67</v>
      </c>
      <c r="U41" s="4">
        <v>0.31</v>
      </c>
      <c r="V41" s="4">
        <f t="shared" si="0"/>
        <v>14.755816390693774</v>
      </c>
      <c r="W41" s="4">
        <f t="shared" si="1"/>
        <v>40.777614755816387</v>
      </c>
      <c r="X41" s="4">
        <f t="shared" si="2"/>
        <v>66.181094110249418</v>
      </c>
      <c r="Y41" s="4">
        <f t="shared" si="3"/>
        <v>43.974009641584573</v>
      </c>
      <c r="Z41" s="4">
        <f t="shared" si="4"/>
        <v>4.8941521693565289</v>
      </c>
      <c r="AA41" s="4">
        <f t="shared" si="5"/>
        <v>0.32487948019283169</v>
      </c>
      <c r="AB41" s="6">
        <f t="shared" si="6"/>
        <v>-0.67512051980716836</v>
      </c>
      <c r="AC41" s="6">
        <f t="shared" si="7"/>
        <v>61.548417522531963</v>
      </c>
      <c r="AD41" s="6">
        <f t="shared" si="8"/>
        <v>57.13423810521904</v>
      </c>
      <c r="AE41" s="6">
        <f t="shared" si="9"/>
        <v>1.813206650831354</v>
      </c>
      <c r="AF41" s="6">
        <f t="shared" si="10"/>
        <v>23.370886606581433</v>
      </c>
      <c r="AG41" s="6">
        <f t="shared" si="11"/>
        <v>51.898742402012161</v>
      </c>
      <c r="AH41" s="6">
        <f t="shared" si="12"/>
        <v>56.210433262408017</v>
      </c>
      <c r="AI41" s="6">
        <f t="shared" si="13"/>
        <v>82.862708485780644</v>
      </c>
      <c r="AJ41" s="6">
        <f t="shared" si="14"/>
        <v>80.307116684159183</v>
      </c>
    </row>
    <row r="42" spans="1:44" x14ac:dyDescent="0.2">
      <c r="A42" s="2">
        <v>38559</v>
      </c>
      <c r="B42" s="3">
        <v>0.1130324074074074</v>
      </c>
      <c r="C42" s="4" t="s">
        <v>41</v>
      </c>
      <c r="D42" s="4" t="s">
        <v>71</v>
      </c>
      <c r="E42" s="4"/>
      <c r="F42" s="4">
        <v>4</v>
      </c>
      <c r="G42" s="4" t="s">
        <v>5</v>
      </c>
      <c r="H42" s="4" t="s">
        <v>145</v>
      </c>
      <c r="I42" s="4">
        <v>1</v>
      </c>
      <c r="J42" s="1">
        <v>44772</v>
      </c>
      <c r="K42">
        <v>40.4</v>
      </c>
      <c r="L42">
        <f t="shared" si="15"/>
        <v>1501.3663911845729</v>
      </c>
      <c r="M42">
        <v>29</v>
      </c>
      <c r="N42" t="s">
        <v>15</v>
      </c>
      <c r="O42" s="4">
        <v>95.04</v>
      </c>
      <c r="P42" s="4">
        <v>13.19</v>
      </c>
      <c r="Q42" s="4">
        <v>33.24</v>
      </c>
      <c r="R42" s="4">
        <v>62.62</v>
      </c>
      <c r="S42" s="4">
        <v>40.9</v>
      </c>
      <c r="T42" s="4">
        <v>5.12</v>
      </c>
      <c r="U42" s="4">
        <v>0.5</v>
      </c>
      <c r="V42" s="4">
        <f t="shared" si="0"/>
        <v>13.878367003367002</v>
      </c>
      <c r="W42" s="4">
        <f t="shared" si="1"/>
        <v>34.974747474747474</v>
      </c>
      <c r="X42" s="4">
        <f t="shared" si="2"/>
        <v>65.888047138047128</v>
      </c>
      <c r="Y42" s="4">
        <f t="shared" si="3"/>
        <v>43.034511784511778</v>
      </c>
      <c r="Z42" s="4">
        <f t="shared" si="4"/>
        <v>5.3872053872053867</v>
      </c>
      <c r="AA42" s="4">
        <f t="shared" si="5"/>
        <v>0.52609427609427606</v>
      </c>
      <c r="AB42" s="6">
        <f t="shared" si="6"/>
        <v>-0.47390572390572394</v>
      </c>
      <c r="AC42" s="6">
        <f t="shared" si="7"/>
        <v>61.275883838383834</v>
      </c>
      <c r="AD42" s="6">
        <f t="shared" si="8"/>
        <v>61.654671717171723</v>
      </c>
      <c r="AE42" s="6">
        <f t="shared" si="9"/>
        <v>1.8212711593740023</v>
      </c>
      <c r="AF42" s="6">
        <f t="shared" si="10"/>
        <v>24.319654882154886</v>
      </c>
      <c r="AG42" s="6">
        <f t="shared" si="11"/>
        <v>51.274915824915823</v>
      </c>
      <c r="AH42" s="6">
        <f t="shared" si="12"/>
        <v>56.29229969412134</v>
      </c>
      <c r="AI42" s="6">
        <f t="shared" si="13"/>
        <v>83.352473111984693</v>
      </c>
      <c r="AJ42" s="6">
        <f t="shared" si="14"/>
        <v>87.046415069113849</v>
      </c>
    </row>
    <row r="43" spans="1:44" x14ac:dyDescent="0.2">
      <c r="A43" s="2">
        <v>38559</v>
      </c>
      <c r="B43" s="3">
        <v>9.5000000000000015E-2</v>
      </c>
      <c r="C43" s="4" t="s">
        <v>41</v>
      </c>
      <c r="D43" s="4" t="s">
        <v>51</v>
      </c>
      <c r="E43" s="4"/>
      <c r="F43" s="4">
        <v>1</v>
      </c>
      <c r="G43" s="4" t="s">
        <v>6</v>
      </c>
      <c r="H43" s="4" t="s">
        <v>145</v>
      </c>
      <c r="I43" s="4">
        <v>1</v>
      </c>
      <c r="J43" s="1">
        <v>44772</v>
      </c>
      <c r="K43">
        <v>50</v>
      </c>
      <c r="L43">
        <f t="shared" si="15"/>
        <v>1858.1267217630855</v>
      </c>
      <c r="M43">
        <v>23</v>
      </c>
      <c r="N43" t="s">
        <v>15</v>
      </c>
      <c r="O43" s="4">
        <v>94.71</v>
      </c>
      <c r="P43" s="4">
        <v>13.77</v>
      </c>
      <c r="Q43" s="4">
        <v>34.86</v>
      </c>
      <c r="R43" s="4">
        <v>64.67</v>
      </c>
      <c r="S43" s="4">
        <v>41.58</v>
      </c>
      <c r="T43" s="4">
        <v>4.7300000000000004</v>
      </c>
      <c r="U43" s="4">
        <v>0.48</v>
      </c>
      <c r="V43" s="4">
        <f t="shared" si="0"/>
        <v>14.539119417168198</v>
      </c>
      <c r="W43" s="4">
        <f t="shared" si="1"/>
        <v>36.807095343680714</v>
      </c>
      <c r="X43" s="4">
        <f t="shared" si="2"/>
        <v>68.282124379685357</v>
      </c>
      <c r="Y43" s="4">
        <f t="shared" si="3"/>
        <v>43.902439024390247</v>
      </c>
      <c r="Z43" s="4">
        <f t="shared" si="4"/>
        <v>4.9941927990708486</v>
      </c>
      <c r="AA43" s="4">
        <f t="shared" si="5"/>
        <v>0.50681026290782394</v>
      </c>
      <c r="AB43" s="6">
        <f t="shared" si="6"/>
        <v>-0.49318973709217606</v>
      </c>
      <c r="AC43" s="6">
        <f t="shared" si="7"/>
        <v>63.502375673107387</v>
      </c>
      <c r="AD43" s="6">
        <f t="shared" si="8"/>
        <v>60.227272727272727</v>
      </c>
      <c r="AE43" s="6">
        <f t="shared" si="9"/>
        <v>1.7574145662594711</v>
      </c>
      <c r="AF43" s="6">
        <f t="shared" si="10"/>
        <v>21.451694646816591</v>
      </c>
      <c r="AG43" s="6">
        <f t="shared" si="11"/>
        <v>51.851219512195129</v>
      </c>
      <c r="AH43" s="6">
        <f t="shared" si="12"/>
        <v>55.522064251334626</v>
      </c>
      <c r="AI43" s="6">
        <f t="shared" si="13"/>
        <v>79.329499564300605</v>
      </c>
      <c r="AJ43" s="6">
        <f t="shared" si="14"/>
        <v>82.04983440076812</v>
      </c>
      <c r="AL43">
        <f>AVERAGE(L44:L47)</f>
        <v>2113.6191460055093</v>
      </c>
      <c r="AM43">
        <f>AVERAGE(M44:M47)</f>
        <v>27.125</v>
      </c>
      <c r="AN43">
        <f>AVERAGE(P44:P47)</f>
        <v>16.09</v>
      </c>
      <c r="AO43">
        <f>AVERAGE(Q44:Q47)</f>
        <v>34.150000000000006</v>
      </c>
      <c r="AP43">
        <f>AVERAGE(R44:R47)</f>
        <v>59.519999999999996</v>
      </c>
      <c r="AQ43">
        <f>AVERAGE(AI44:AI47)</f>
        <v>91.275773408126412</v>
      </c>
      <c r="AR43">
        <f>AVERAGE(AJ44:AJ47)</f>
        <v>91.087492426247493</v>
      </c>
    </row>
    <row r="44" spans="1:44" x14ac:dyDescent="0.2">
      <c r="A44" s="2">
        <v>38559</v>
      </c>
      <c r="B44" s="3">
        <v>9.4131944444444449E-2</v>
      </c>
      <c r="C44" s="4" t="s">
        <v>41</v>
      </c>
      <c r="D44" s="4" t="s">
        <v>50</v>
      </c>
      <c r="E44" s="4"/>
      <c r="F44" s="4">
        <v>2</v>
      </c>
      <c r="G44" s="4" t="s">
        <v>6</v>
      </c>
      <c r="H44" s="4" t="s">
        <v>145</v>
      </c>
      <c r="I44" s="4">
        <v>1</v>
      </c>
      <c r="J44" s="1">
        <v>44772</v>
      </c>
      <c r="K44">
        <v>62.4</v>
      </c>
      <c r="L44">
        <f t="shared" si="15"/>
        <v>2318.9421487603304</v>
      </c>
      <c r="M44">
        <v>27</v>
      </c>
      <c r="N44" t="s">
        <v>16</v>
      </c>
      <c r="O44" s="4">
        <v>95.14</v>
      </c>
      <c r="P44" s="4">
        <v>12.54</v>
      </c>
      <c r="Q44" s="4">
        <v>35.67</v>
      </c>
      <c r="R44" s="4">
        <v>63.93</v>
      </c>
      <c r="S44" s="4">
        <v>41.54</v>
      </c>
      <c r="T44" s="4">
        <v>4.6900000000000004</v>
      </c>
      <c r="U44" s="4">
        <v>0.4</v>
      </c>
      <c r="V44" s="4">
        <f t="shared" si="0"/>
        <v>13.18057599327307</v>
      </c>
      <c r="W44" s="4">
        <f t="shared" si="1"/>
        <v>37.492116880386803</v>
      </c>
      <c r="X44" s="4">
        <f t="shared" si="2"/>
        <v>67.195711582930414</v>
      </c>
      <c r="Y44" s="4">
        <f t="shared" si="3"/>
        <v>43.661971830985912</v>
      </c>
      <c r="Z44" s="4">
        <f t="shared" si="4"/>
        <v>4.9295774647887329</v>
      </c>
      <c r="AA44" s="4">
        <f t="shared" si="5"/>
        <v>0.4204330460374186</v>
      </c>
      <c r="AB44" s="6">
        <f t="shared" si="6"/>
        <v>-0.5795669539625814</v>
      </c>
      <c r="AC44" s="6">
        <f t="shared" si="7"/>
        <v>62.492011772125288</v>
      </c>
      <c r="AD44" s="6">
        <f t="shared" si="8"/>
        <v>59.69364095017869</v>
      </c>
      <c r="AE44" s="6">
        <f t="shared" si="9"/>
        <v>1.7858282496480526</v>
      </c>
      <c r="AF44" s="6">
        <f t="shared" si="10"/>
        <v>23.906979188564222</v>
      </c>
      <c r="AG44" s="6">
        <f t="shared" si="11"/>
        <v>51.691549295774649</v>
      </c>
      <c r="AH44" s="6">
        <f t="shared" si="12"/>
        <v>55.934124913026608</v>
      </c>
      <c r="AI44" s="6">
        <f t="shared" si="13"/>
        <v>81.210358039858406</v>
      </c>
      <c r="AJ44" s="6">
        <f t="shared" si="14"/>
        <v>82.63766692494336</v>
      </c>
    </row>
    <row r="45" spans="1:44" x14ac:dyDescent="0.2">
      <c r="A45" s="2">
        <v>38559</v>
      </c>
      <c r="B45" s="3">
        <v>9.3518518518518515E-2</v>
      </c>
      <c r="C45" s="4" t="s">
        <v>41</v>
      </c>
      <c r="D45" s="4" t="s">
        <v>49</v>
      </c>
      <c r="E45" s="4"/>
      <c r="F45" s="4">
        <v>3</v>
      </c>
      <c r="G45" s="4" t="s">
        <v>6</v>
      </c>
      <c r="H45" s="4" t="s">
        <v>145</v>
      </c>
      <c r="I45" s="4">
        <v>1</v>
      </c>
      <c r="J45" s="1">
        <v>44772</v>
      </c>
      <c r="K45">
        <v>57</v>
      </c>
      <c r="L45">
        <f t="shared" si="15"/>
        <v>2118.2644628099174</v>
      </c>
      <c r="M45">
        <v>27</v>
      </c>
      <c r="N45" t="s">
        <v>16</v>
      </c>
      <c r="O45" s="4">
        <v>95.28</v>
      </c>
      <c r="P45" s="4">
        <v>16.8</v>
      </c>
      <c r="Q45" s="4">
        <v>32.85</v>
      </c>
      <c r="R45" s="4">
        <v>60.18</v>
      </c>
      <c r="S45" s="4">
        <v>42.14</v>
      </c>
      <c r="T45" s="4">
        <v>4.8600000000000003</v>
      </c>
      <c r="U45" s="4">
        <v>0.78</v>
      </c>
      <c r="V45" s="4">
        <f t="shared" si="0"/>
        <v>17.632241813602015</v>
      </c>
      <c r="W45" s="4">
        <f t="shared" si="1"/>
        <v>34.477329974811084</v>
      </c>
      <c r="X45" s="4">
        <f t="shared" si="2"/>
        <v>63.161209068010074</v>
      </c>
      <c r="Y45" s="4">
        <f t="shared" si="3"/>
        <v>44.227539882451723</v>
      </c>
      <c r="Z45" s="4">
        <f t="shared" si="4"/>
        <v>5.1007556675062977</v>
      </c>
      <c r="AA45" s="4">
        <f t="shared" si="5"/>
        <v>0.81863979848866497</v>
      </c>
      <c r="AB45" s="6">
        <f t="shared" si="6"/>
        <v>-0.18136020151133503</v>
      </c>
      <c r="AC45" s="6">
        <f t="shared" si="7"/>
        <v>58.739924433249371</v>
      </c>
      <c r="AD45" s="6">
        <f t="shared" si="8"/>
        <v>62.042159949622175</v>
      </c>
      <c r="AE45" s="6">
        <f t="shared" si="9"/>
        <v>1.8999002991026921</v>
      </c>
      <c r="AF45" s="6">
        <f t="shared" si="10"/>
        <v>22.80919395465995</v>
      </c>
      <c r="AG45" s="6">
        <f t="shared" si="11"/>
        <v>52.067086481947946</v>
      </c>
      <c r="AH45" s="6">
        <f t="shared" si="12"/>
        <v>57.881409067692829</v>
      </c>
      <c r="AI45" s="6">
        <f t="shared" si="13"/>
        <v>89.405614959508029</v>
      </c>
      <c r="AJ45" s="6">
        <f t="shared" si="14"/>
        <v>91.375130422685444</v>
      </c>
    </row>
    <row r="46" spans="1:44" x14ac:dyDescent="0.2">
      <c r="A46" s="2">
        <v>38559</v>
      </c>
      <c r="B46" s="3">
        <v>9.2939814814814822E-2</v>
      </c>
      <c r="C46" s="4" t="s">
        <v>41</v>
      </c>
      <c r="D46" s="4" t="s">
        <v>48</v>
      </c>
      <c r="E46" s="4"/>
      <c r="F46" s="4">
        <v>4</v>
      </c>
      <c r="G46" s="4" t="s">
        <v>6</v>
      </c>
      <c r="H46" s="4" t="s">
        <v>145</v>
      </c>
      <c r="I46" s="4">
        <v>1</v>
      </c>
      <c r="J46" s="1">
        <v>44772</v>
      </c>
      <c r="K46">
        <v>66.400000000000006</v>
      </c>
      <c r="L46">
        <f t="shared" si="15"/>
        <v>2467.5922865013772</v>
      </c>
      <c r="M46">
        <v>28</v>
      </c>
      <c r="N46" t="s">
        <v>15</v>
      </c>
      <c r="O46" s="4">
        <v>95.09</v>
      </c>
      <c r="P46" s="4">
        <v>16.940000000000001</v>
      </c>
      <c r="Q46" s="4">
        <v>35.49</v>
      </c>
      <c r="R46" s="4">
        <v>60.43</v>
      </c>
      <c r="S46" s="4">
        <v>43.59</v>
      </c>
      <c r="T46" s="4">
        <v>3.95</v>
      </c>
      <c r="U46" s="4">
        <v>0.7</v>
      </c>
      <c r="V46" s="4">
        <f t="shared" si="0"/>
        <v>17.814701861394468</v>
      </c>
      <c r="W46" s="4">
        <f t="shared" si="1"/>
        <v>37.322536544326432</v>
      </c>
      <c r="X46" s="4">
        <f t="shared" si="2"/>
        <v>63.550320748764321</v>
      </c>
      <c r="Y46" s="4">
        <f t="shared" si="3"/>
        <v>45.840782416657902</v>
      </c>
      <c r="Z46" s="4">
        <f t="shared" si="4"/>
        <v>4.1539594068776946</v>
      </c>
      <c r="AA46" s="4">
        <f t="shared" si="5"/>
        <v>0.73614470501630025</v>
      </c>
      <c r="AB46" s="6">
        <f t="shared" si="6"/>
        <v>-0.26385529498369975</v>
      </c>
      <c r="AC46" s="6">
        <f t="shared" si="7"/>
        <v>59.101798296350822</v>
      </c>
      <c r="AD46" s="6">
        <f t="shared" si="8"/>
        <v>59.825744031969712</v>
      </c>
      <c r="AE46" s="6">
        <f t="shared" si="9"/>
        <v>1.8882674168459377</v>
      </c>
      <c r="AF46" s="6">
        <f t="shared" si="10"/>
        <v>22.347355137238409</v>
      </c>
      <c r="AG46" s="6">
        <f t="shared" si="11"/>
        <v>53.138279524660845</v>
      </c>
      <c r="AH46" s="6">
        <f t="shared" si="12"/>
        <v>58.229013255421052</v>
      </c>
      <c r="AI46" s="6">
        <f t="shared" si="13"/>
        <v>89.391828004310383</v>
      </c>
      <c r="AJ46" s="6">
        <f t="shared" si="14"/>
        <v>87.571320266770329</v>
      </c>
    </row>
    <row r="47" spans="1:44" x14ac:dyDescent="0.2">
      <c r="A47" s="2">
        <v>38559</v>
      </c>
      <c r="B47" s="3">
        <v>0.11702546296296296</v>
      </c>
      <c r="C47" s="4" t="s">
        <v>41</v>
      </c>
      <c r="D47" s="4" t="s">
        <v>78</v>
      </c>
      <c r="E47" s="4"/>
      <c r="F47" s="4">
        <v>1</v>
      </c>
      <c r="G47" s="4" t="s">
        <v>2</v>
      </c>
      <c r="H47" s="4" t="s">
        <v>145</v>
      </c>
      <c r="I47" s="4">
        <v>1</v>
      </c>
      <c r="J47" s="1">
        <v>44763</v>
      </c>
      <c r="K47">
        <v>41.7</v>
      </c>
      <c r="L47">
        <f t="shared" si="15"/>
        <v>1549.6776859504132</v>
      </c>
      <c r="M47">
        <v>26.5</v>
      </c>
      <c r="N47" t="s">
        <v>15</v>
      </c>
      <c r="O47" s="4">
        <v>95.09</v>
      </c>
      <c r="P47" s="4">
        <v>18.079999999999998</v>
      </c>
      <c r="Q47" s="4">
        <v>32.590000000000003</v>
      </c>
      <c r="R47" s="4">
        <v>53.54</v>
      </c>
      <c r="S47" s="4">
        <v>41.62</v>
      </c>
      <c r="T47" s="4">
        <v>2.81</v>
      </c>
      <c r="U47" s="4">
        <v>0.9</v>
      </c>
      <c r="V47" s="4">
        <f t="shared" si="0"/>
        <v>19.013566095278158</v>
      </c>
      <c r="W47" s="4">
        <f t="shared" si="1"/>
        <v>34.27279419497318</v>
      </c>
      <c r="X47" s="4">
        <f t="shared" si="2"/>
        <v>56.304553580818173</v>
      </c>
      <c r="Y47" s="4">
        <f t="shared" si="3"/>
        <v>43.769060889683452</v>
      </c>
      <c r="Z47" s="4">
        <f t="shared" si="4"/>
        <v>2.9550951729940054</v>
      </c>
      <c r="AA47" s="4">
        <f t="shared" si="5"/>
        <v>0.94647176359238616</v>
      </c>
      <c r="AB47" s="6">
        <f t="shared" si="6"/>
        <v>-5.3528236407613838E-2</v>
      </c>
      <c r="AC47" s="6">
        <f t="shared" si="7"/>
        <v>52.363234830160906</v>
      </c>
      <c r="AD47" s="6">
        <f t="shared" si="8"/>
        <v>62.201493322115894</v>
      </c>
      <c r="AE47" s="6">
        <f t="shared" si="9"/>
        <v>2.1312663429211804</v>
      </c>
      <c r="AF47" s="6">
        <f t="shared" si="10"/>
        <v>27.676727310968552</v>
      </c>
      <c r="AG47" s="6">
        <f t="shared" si="11"/>
        <v>51.762656430749814</v>
      </c>
      <c r="AH47" s="6">
        <f t="shared" si="12"/>
        <v>60.652771232844472</v>
      </c>
      <c r="AI47" s="6">
        <f t="shared" si="13"/>
        <v>105.09529262882879</v>
      </c>
      <c r="AJ47" s="6">
        <f t="shared" si="14"/>
        <v>102.76585209059083</v>
      </c>
      <c r="AL47">
        <f>AVERAGE(L48:L51)</f>
        <v>2595.80303030303</v>
      </c>
      <c r="AM47">
        <f>AVERAGE(M48:M51)</f>
        <v>27.375</v>
      </c>
      <c r="AN47">
        <f>AVERAGE(P48:P51)</f>
        <v>16.657500000000002</v>
      </c>
      <c r="AO47">
        <f>AVERAGE(Q48:Q51)</f>
        <v>32.692499999999995</v>
      </c>
      <c r="AP47">
        <f>AVERAGE(R48:R51)</f>
        <v>55.919999999999995</v>
      </c>
      <c r="AQ47">
        <f>AVERAGE(AI48:AI51)</f>
        <v>98.156312048641567</v>
      </c>
      <c r="AR47">
        <f>AVERAGE(AJ48:AJ51)</f>
        <v>98.298678069279347</v>
      </c>
    </row>
    <row r="48" spans="1:44" x14ac:dyDescent="0.2">
      <c r="A48" s="2">
        <v>38559</v>
      </c>
      <c r="B48" s="3">
        <v>0.11646990740740741</v>
      </c>
      <c r="C48" s="4" t="s">
        <v>41</v>
      </c>
      <c r="D48" s="4" t="s">
        <v>77</v>
      </c>
      <c r="E48" s="4"/>
      <c r="F48" s="4">
        <v>2</v>
      </c>
      <c r="G48" s="4" t="s">
        <v>2</v>
      </c>
      <c r="H48" s="4" t="s">
        <v>145</v>
      </c>
      <c r="I48" s="4">
        <v>1</v>
      </c>
      <c r="J48" s="1">
        <v>44763</v>
      </c>
      <c r="K48">
        <v>80</v>
      </c>
      <c r="L48">
        <f t="shared" si="15"/>
        <v>2973.0027548209364</v>
      </c>
      <c r="M48">
        <v>29.5</v>
      </c>
      <c r="N48" t="s">
        <v>16</v>
      </c>
      <c r="O48" s="4">
        <v>95.12</v>
      </c>
      <c r="P48" s="4">
        <v>16.350000000000001</v>
      </c>
      <c r="Q48" s="4">
        <v>34.33</v>
      </c>
      <c r="R48" s="4">
        <v>55.75</v>
      </c>
      <c r="S48" s="4">
        <v>40.51</v>
      </c>
      <c r="T48" s="4">
        <v>2.73</v>
      </c>
      <c r="U48" s="4">
        <v>0.85</v>
      </c>
      <c r="V48" s="4">
        <f t="shared" si="0"/>
        <v>17.188814129520608</v>
      </c>
      <c r="W48" s="4">
        <f t="shared" si="1"/>
        <v>36.091253153910849</v>
      </c>
      <c r="X48" s="4">
        <f t="shared" si="2"/>
        <v>58.610176619007568</v>
      </c>
      <c r="Y48" s="4">
        <f t="shared" si="3"/>
        <v>42.588309503784686</v>
      </c>
      <c r="Z48" s="4">
        <f t="shared" si="4"/>
        <v>2.8700588730025229</v>
      </c>
      <c r="AA48" s="4">
        <f t="shared" si="5"/>
        <v>0.89360807401177456</v>
      </c>
      <c r="AB48" s="6">
        <f t="shared" si="6"/>
        <v>-0.10639192598822544</v>
      </c>
      <c r="AC48" s="6">
        <f t="shared" si="7"/>
        <v>54.507464255677043</v>
      </c>
      <c r="AD48" s="6">
        <f t="shared" si="8"/>
        <v>60.784913793103456</v>
      </c>
      <c r="AE48" s="6">
        <f t="shared" si="9"/>
        <v>2.04742600896861</v>
      </c>
      <c r="AF48" s="6">
        <f t="shared" si="10"/>
        <v>27.410113540790576</v>
      </c>
      <c r="AG48" s="6">
        <f t="shared" si="11"/>
        <v>50.978637510513032</v>
      </c>
      <c r="AH48" s="6">
        <f t="shared" si="12"/>
        <v>59.371141803262447</v>
      </c>
      <c r="AI48" s="6">
        <f t="shared" si="13"/>
        <v>98.827658463547195</v>
      </c>
      <c r="AJ48" s="6">
        <f t="shared" si="14"/>
        <v>96.474894149546373</v>
      </c>
    </row>
    <row r="49" spans="1:44" x14ac:dyDescent="0.2">
      <c r="A49" s="2">
        <v>38559</v>
      </c>
      <c r="B49" s="3">
        <v>0.11597222222222221</v>
      </c>
      <c r="C49" s="4" t="s">
        <v>41</v>
      </c>
      <c r="D49" s="4" t="s">
        <v>76</v>
      </c>
      <c r="E49" s="4"/>
      <c r="F49" s="4">
        <v>3</v>
      </c>
      <c r="G49" s="4" t="s">
        <v>2</v>
      </c>
      <c r="H49" s="4" t="s">
        <v>145</v>
      </c>
      <c r="I49" s="4">
        <v>1</v>
      </c>
      <c r="J49" s="1">
        <v>44763</v>
      </c>
      <c r="K49">
        <v>68.8</v>
      </c>
      <c r="L49">
        <f t="shared" si="15"/>
        <v>2556.7823691460053</v>
      </c>
      <c r="M49">
        <v>29</v>
      </c>
      <c r="N49" t="s">
        <v>15</v>
      </c>
      <c r="O49" s="4">
        <v>95.03</v>
      </c>
      <c r="P49" s="4">
        <v>15.27</v>
      </c>
      <c r="Q49" s="4">
        <v>33.65</v>
      </c>
      <c r="R49" s="4">
        <v>59.94</v>
      </c>
      <c r="S49" s="4">
        <v>40.159999999999997</v>
      </c>
      <c r="T49" s="4">
        <v>3.77</v>
      </c>
      <c r="U49" s="4">
        <v>0.79</v>
      </c>
      <c r="V49" s="4">
        <f t="shared" si="0"/>
        <v>16.068609912659159</v>
      </c>
      <c r="W49" s="4">
        <f t="shared" si="1"/>
        <v>35.409870567189309</v>
      </c>
      <c r="X49" s="4">
        <f t="shared" si="2"/>
        <v>63.074818478375249</v>
      </c>
      <c r="Y49" s="4">
        <f t="shared" si="3"/>
        <v>42.260338840366195</v>
      </c>
      <c r="Z49" s="4">
        <f t="shared" si="4"/>
        <v>3.9671682626538987</v>
      </c>
      <c r="AA49" s="4">
        <f t="shared" si="5"/>
        <v>0.83131642639166592</v>
      </c>
      <c r="AB49" s="6">
        <f t="shared" si="6"/>
        <v>-0.16868357360833408</v>
      </c>
      <c r="AC49" s="6">
        <f t="shared" si="7"/>
        <v>58.659581184888985</v>
      </c>
      <c r="AD49" s="6">
        <f t="shared" si="8"/>
        <v>61.315710828159538</v>
      </c>
      <c r="AE49" s="6">
        <f t="shared" si="9"/>
        <v>1.9025025025025024</v>
      </c>
      <c r="AF49" s="6">
        <f t="shared" si="10"/>
        <v>24.440492476060189</v>
      </c>
      <c r="AG49" s="6">
        <f t="shared" si="11"/>
        <v>50.760864990003157</v>
      </c>
      <c r="AH49" s="6">
        <f t="shared" si="12"/>
        <v>57.339332160115049</v>
      </c>
      <c r="AI49" s="6">
        <f t="shared" si="13"/>
        <v>88.689612135317958</v>
      </c>
      <c r="AJ49" s="6">
        <f t="shared" si="14"/>
        <v>90.428909529684731</v>
      </c>
    </row>
    <row r="50" spans="1:44" x14ac:dyDescent="0.2">
      <c r="A50" s="2">
        <v>38559</v>
      </c>
      <c r="B50" s="3">
        <v>0.11546296296296295</v>
      </c>
      <c r="C50" s="4" t="s">
        <v>41</v>
      </c>
      <c r="D50" s="4" t="s">
        <v>75</v>
      </c>
      <c r="E50" s="4"/>
      <c r="F50" s="4">
        <v>4</v>
      </c>
      <c r="G50" s="4" t="s">
        <v>2</v>
      </c>
      <c r="H50" s="4" t="s">
        <v>145</v>
      </c>
      <c r="I50" s="4">
        <v>1</v>
      </c>
      <c r="J50" s="1">
        <v>44763</v>
      </c>
      <c r="K50">
        <v>70</v>
      </c>
      <c r="L50">
        <f t="shared" si="15"/>
        <v>2601.3774104683193</v>
      </c>
      <c r="M50">
        <v>24</v>
      </c>
      <c r="N50" t="s">
        <v>15</v>
      </c>
      <c r="O50" s="4">
        <v>95.2</v>
      </c>
      <c r="P50" s="4">
        <v>18.25</v>
      </c>
      <c r="Q50" s="4">
        <v>31.66</v>
      </c>
      <c r="R50" s="4">
        <v>52.89</v>
      </c>
      <c r="S50" s="4">
        <v>38.6</v>
      </c>
      <c r="T50" s="4">
        <v>3.27</v>
      </c>
      <c r="U50" s="4">
        <v>1</v>
      </c>
      <c r="V50" s="4">
        <f t="shared" si="0"/>
        <v>19.170168067226889</v>
      </c>
      <c r="W50" s="4">
        <f t="shared" si="1"/>
        <v>33.256302521008401</v>
      </c>
      <c r="X50" s="4">
        <f t="shared" si="2"/>
        <v>55.556722689075634</v>
      </c>
      <c r="Y50" s="4">
        <f t="shared" si="3"/>
        <v>40.54621848739496</v>
      </c>
      <c r="Z50" s="4">
        <f t="shared" si="4"/>
        <v>3.4348739495798317</v>
      </c>
      <c r="AA50" s="4">
        <f t="shared" si="5"/>
        <v>1.0504201680672267</v>
      </c>
      <c r="AB50" s="6">
        <f t="shared" si="6"/>
        <v>5.0420168067226712E-2</v>
      </c>
      <c r="AC50" s="6">
        <f t="shared" si="7"/>
        <v>51.667752100840346</v>
      </c>
      <c r="AD50" s="6">
        <f t="shared" si="8"/>
        <v>62.993340336134466</v>
      </c>
      <c r="AE50" s="6">
        <f t="shared" si="9"/>
        <v>2.1599546228020419</v>
      </c>
      <c r="AF50" s="6">
        <f t="shared" si="10"/>
        <v>28.111659663865538</v>
      </c>
      <c r="AG50" s="6">
        <f t="shared" si="11"/>
        <v>49.622689075630255</v>
      </c>
      <c r="AH50" s="6">
        <f t="shared" si="12"/>
        <v>59.976442683249772</v>
      </c>
      <c r="AI50" s="6">
        <f t="shared" si="13"/>
        <v>105.32227205927401</v>
      </c>
      <c r="AJ50" s="6">
        <f t="shared" si="14"/>
        <v>105.47500516649301</v>
      </c>
    </row>
    <row r="51" spans="1:44" x14ac:dyDescent="0.2">
      <c r="A51" s="2">
        <v>38559</v>
      </c>
      <c r="B51" s="3">
        <v>8.7326388888888884E-2</v>
      </c>
      <c r="C51" s="4" t="s">
        <v>41</v>
      </c>
      <c r="D51" s="4" t="s">
        <v>42</v>
      </c>
      <c r="E51" s="4" t="s">
        <v>43</v>
      </c>
      <c r="F51" s="4">
        <v>1</v>
      </c>
      <c r="G51" s="4" t="s">
        <v>4</v>
      </c>
      <c r="H51" s="4" t="s">
        <v>145</v>
      </c>
      <c r="I51" s="4">
        <v>1</v>
      </c>
      <c r="J51" s="1">
        <v>44763</v>
      </c>
      <c r="K51">
        <v>60.6</v>
      </c>
      <c r="L51">
        <f t="shared" si="15"/>
        <v>2252.0495867768595</v>
      </c>
      <c r="M51">
        <v>27</v>
      </c>
      <c r="N51" t="s">
        <v>15</v>
      </c>
      <c r="O51" s="4">
        <v>94.45</v>
      </c>
      <c r="P51" s="4">
        <v>16.760000000000002</v>
      </c>
      <c r="Q51" s="4">
        <v>31.13</v>
      </c>
      <c r="R51" s="4">
        <v>55.1</v>
      </c>
      <c r="S51" s="4">
        <v>40.03</v>
      </c>
      <c r="T51" s="4">
        <v>4.29</v>
      </c>
      <c r="U51" s="4">
        <v>1.0900000000000001</v>
      </c>
      <c r="V51" s="4">
        <f t="shared" si="0"/>
        <v>17.744838538909477</v>
      </c>
      <c r="W51" s="4">
        <f t="shared" si="1"/>
        <v>32.959237691900469</v>
      </c>
      <c r="X51" s="4">
        <f t="shared" si="2"/>
        <v>58.33774483853891</v>
      </c>
      <c r="Y51" s="4">
        <f t="shared" si="3"/>
        <v>42.382212811011115</v>
      </c>
      <c r="Z51" s="4">
        <f t="shared" si="4"/>
        <v>4.5420857596611963</v>
      </c>
      <c r="AA51" s="4">
        <f t="shared" si="5"/>
        <v>1.1540497617787189</v>
      </c>
      <c r="AB51" s="6">
        <f t="shared" si="6"/>
        <v>0.15404976177871887</v>
      </c>
      <c r="AC51" s="6">
        <f t="shared" si="7"/>
        <v>54.254102699841191</v>
      </c>
      <c r="AD51" s="6">
        <f t="shared" si="8"/>
        <v>63.224753838009541</v>
      </c>
      <c r="AE51" s="6">
        <f t="shared" si="9"/>
        <v>2.0569872958257713</v>
      </c>
      <c r="AF51" s="6">
        <f t="shared" si="10"/>
        <v>26.847008999470614</v>
      </c>
      <c r="AG51" s="6">
        <f t="shared" si="11"/>
        <v>50.84178930651138</v>
      </c>
      <c r="AH51" s="6">
        <f t="shared" si="12"/>
        <v>59.668048538206051</v>
      </c>
      <c r="AI51" s="6">
        <f t="shared" si="13"/>
        <v>99.785705536427102</v>
      </c>
      <c r="AJ51" s="6">
        <f t="shared" si="14"/>
        <v>100.81590343139327</v>
      </c>
      <c r="AL51">
        <f>AVERAGE(L52:L55)</f>
        <v>2683.1349862258953</v>
      </c>
      <c r="AM51">
        <f>AVERAGE(M52:M55)</f>
        <v>25.125</v>
      </c>
      <c r="AN51">
        <f>AVERAGE(P52:P55)</f>
        <v>17.899999999999999</v>
      </c>
      <c r="AO51">
        <f>AVERAGE(Q52:Q55)</f>
        <v>33.31</v>
      </c>
      <c r="AP51">
        <f>AVERAGE(R52:R55)</f>
        <v>54.32</v>
      </c>
      <c r="AQ51">
        <f>AVERAGE(AI52:AI55)</f>
        <v>102.87159559267886</v>
      </c>
      <c r="AR51">
        <f>AVERAGE(AJ52:AJ55)</f>
        <v>100.09710045129536</v>
      </c>
    </row>
    <row r="52" spans="1:44" x14ac:dyDescent="0.2">
      <c r="A52" s="2">
        <v>38559</v>
      </c>
      <c r="B52" s="3">
        <v>0.10929398148148149</v>
      </c>
      <c r="C52" s="4" t="s">
        <v>41</v>
      </c>
      <c r="D52" s="4" t="s">
        <v>67</v>
      </c>
      <c r="E52" s="4"/>
      <c r="F52" s="4">
        <v>2</v>
      </c>
      <c r="G52" s="4" t="s">
        <v>4</v>
      </c>
      <c r="H52" s="4" t="s">
        <v>145</v>
      </c>
      <c r="I52" s="4">
        <v>1</v>
      </c>
      <c r="J52" s="1">
        <v>44763</v>
      </c>
      <c r="K52">
        <v>88.1</v>
      </c>
      <c r="L52">
        <f t="shared" si="15"/>
        <v>3274.0192837465561</v>
      </c>
      <c r="M52">
        <v>29</v>
      </c>
      <c r="N52" t="s">
        <v>15</v>
      </c>
      <c r="O52" s="4">
        <v>95.32</v>
      </c>
      <c r="P52" s="4">
        <v>18.809999999999999</v>
      </c>
      <c r="Q52" s="4">
        <v>31.85</v>
      </c>
      <c r="R52" s="4">
        <v>53.72</v>
      </c>
      <c r="S52" s="4">
        <v>42.68</v>
      </c>
      <c r="T52" s="4">
        <v>2.85</v>
      </c>
      <c r="U52" s="4">
        <v>0.95</v>
      </c>
      <c r="V52" s="4">
        <f t="shared" si="0"/>
        <v>19.733529164918171</v>
      </c>
      <c r="W52" s="4">
        <f t="shared" si="1"/>
        <v>33.41376416281998</v>
      </c>
      <c r="X52" s="4">
        <f t="shared" si="2"/>
        <v>56.35753252203105</v>
      </c>
      <c r="Y52" s="4">
        <f t="shared" si="3"/>
        <v>44.775493075954678</v>
      </c>
      <c r="Z52" s="4">
        <f t="shared" si="4"/>
        <v>2.9899286613512386</v>
      </c>
      <c r="AA52" s="4">
        <f t="shared" si="5"/>
        <v>0.99664288711707927</v>
      </c>
      <c r="AB52" s="6">
        <f t="shared" si="6"/>
        <v>-3.357112882920732E-3</v>
      </c>
      <c r="AC52" s="6">
        <f t="shared" si="7"/>
        <v>52.41250524548888</v>
      </c>
      <c r="AD52" s="6">
        <f t="shared" si="8"/>
        <v>62.87067771716324</v>
      </c>
      <c r="AE52" s="6">
        <f t="shared" si="9"/>
        <v>2.1292628443782577</v>
      </c>
      <c r="AF52" s="6">
        <f t="shared" si="10"/>
        <v>26.857322702475869</v>
      </c>
      <c r="AG52" s="6">
        <f t="shared" si="11"/>
        <v>52.430927402433909</v>
      </c>
      <c r="AH52" s="6">
        <f t="shared" si="12"/>
        <v>60.961382298097334</v>
      </c>
      <c r="AI52" s="6">
        <f t="shared" si="13"/>
        <v>105.53073680429034</v>
      </c>
      <c r="AJ52" s="6">
        <f t="shared" si="14"/>
        <v>103.77379694886491</v>
      </c>
    </row>
    <row r="53" spans="1:44" x14ac:dyDescent="0.2">
      <c r="A53" s="2">
        <v>38559</v>
      </c>
      <c r="B53" s="3">
        <v>0.10865740740740741</v>
      </c>
      <c r="C53" s="4" t="s">
        <v>41</v>
      </c>
      <c r="D53" s="4" t="s">
        <v>66</v>
      </c>
      <c r="E53" s="4"/>
      <c r="F53" s="4">
        <v>3</v>
      </c>
      <c r="G53" s="4" t="s">
        <v>4</v>
      </c>
      <c r="H53" s="4" t="s">
        <v>145</v>
      </c>
      <c r="I53" s="4">
        <v>1</v>
      </c>
      <c r="J53" s="1">
        <v>44763</v>
      </c>
      <c r="K53">
        <v>93.9</v>
      </c>
      <c r="L53">
        <f t="shared" si="15"/>
        <v>3489.5619834710747</v>
      </c>
      <c r="M53">
        <v>31</v>
      </c>
      <c r="N53" t="s">
        <v>15</v>
      </c>
      <c r="O53" s="4">
        <v>95.3</v>
      </c>
      <c r="P53" s="4">
        <v>17.059999999999999</v>
      </c>
      <c r="Q53" s="4">
        <v>33.520000000000003</v>
      </c>
      <c r="R53" s="4">
        <v>55.63</v>
      </c>
      <c r="S53" s="4">
        <v>43.42</v>
      </c>
      <c r="T53" s="4">
        <v>3.23</v>
      </c>
      <c r="U53" s="4">
        <v>0.86</v>
      </c>
      <c r="V53" s="4">
        <f t="shared" si="0"/>
        <v>17.901364113326338</v>
      </c>
      <c r="W53" s="4">
        <f t="shared" si="1"/>
        <v>35.17313746065058</v>
      </c>
      <c r="X53" s="4">
        <f t="shared" si="2"/>
        <v>58.37355718782792</v>
      </c>
      <c r="Y53" s="4">
        <f t="shared" si="3"/>
        <v>45.561385099685211</v>
      </c>
      <c r="Z53" s="4">
        <f t="shared" si="4"/>
        <v>3.3892969569779643</v>
      </c>
      <c r="AA53" s="4">
        <f t="shared" si="5"/>
        <v>0.90241343126967466</v>
      </c>
      <c r="AB53" s="6">
        <f t="shared" si="6"/>
        <v>-9.758656873032534E-2</v>
      </c>
      <c r="AC53" s="6">
        <f t="shared" si="7"/>
        <v>54.287408184679968</v>
      </c>
      <c r="AD53" s="6">
        <f t="shared" si="8"/>
        <v>61.500125918153202</v>
      </c>
      <c r="AE53" s="6">
        <f t="shared" si="9"/>
        <v>2.0557253280603986</v>
      </c>
      <c r="AF53" s="6">
        <f t="shared" si="10"/>
        <v>26.908814270724019</v>
      </c>
      <c r="AG53" s="6">
        <f t="shared" si="11"/>
        <v>52.952759706190982</v>
      </c>
      <c r="AH53" s="6">
        <f t="shared" si="12"/>
        <v>60.478522884402153</v>
      </c>
      <c r="AI53" s="6">
        <f t="shared" si="13"/>
        <v>101.07904983507801</v>
      </c>
      <c r="AJ53" s="6">
        <f t="shared" si="14"/>
        <v>98.005710487481636</v>
      </c>
    </row>
    <row r="54" spans="1:44" x14ac:dyDescent="0.2">
      <c r="A54" s="2">
        <v>38559</v>
      </c>
      <c r="B54" s="3">
        <v>0.10810185185185185</v>
      </c>
      <c r="C54" s="4" t="s">
        <v>41</v>
      </c>
      <c r="D54" s="4" t="s">
        <v>65</v>
      </c>
      <c r="E54" s="4"/>
      <c r="F54" s="4">
        <v>4</v>
      </c>
      <c r="G54" s="4" t="s">
        <v>4</v>
      </c>
      <c r="H54" s="4" t="s">
        <v>145</v>
      </c>
      <c r="I54" s="4">
        <v>1</v>
      </c>
      <c r="J54" s="1">
        <v>44763</v>
      </c>
      <c r="K54">
        <v>67.2</v>
      </c>
      <c r="L54">
        <f t="shared" si="15"/>
        <v>2497.322314049587</v>
      </c>
      <c r="M54">
        <v>27</v>
      </c>
      <c r="N54" t="s">
        <v>15</v>
      </c>
      <c r="O54" s="4">
        <v>95.06</v>
      </c>
      <c r="P54" s="4">
        <v>17.41</v>
      </c>
      <c r="Q54" s="4">
        <v>32.69</v>
      </c>
      <c r="R54" s="4">
        <v>55.77</v>
      </c>
      <c r="S54" s="4">
        <v>41.43</v>
      </c>
      <c r="T54" s="4">
        <v>3.63</v>
      </c>
      <c r="U54" s="4">
        <v>0.95</v>
      </c>
      <c r="V54" s="4">
        <f t="shared" si="0"/>
        <v>18.314748579844309</v>
      </c>
      <c r="W54" s="4">
        <f t="shared" si="1"/>
        <v>34.388807069219432</v>
      </c>
      <c r="X54" s="4">
        <f t="shared" si="2"/>
        <v>58.668209551861985</v>
      </c>
      <c r="Y54" s="4">
        <f t="shared" si="3"/>
        <v>43.583000210393436</v>
      </c>
      <c r="Z54" s="4">
        <f t="shared" si="4"/>
        <v>3.8186408584052174</v>
      </c>
      <c r="AA54" s="4">
        <f t="shared" si="5"/>
        <v>0.99936881969282554</v>
      </c>
      <c r="AB54" s="6">
        <f t="shared" si="6"/>
        <v>-6.311803071744615E-4</v>
      </c>
      <c r="AC54" s="6">
        <f t="shared" si="7"/>
        <v>54.561434883231648</v>
      </c>
      <c r="AD54" s="6">
        <f t="shared" si="8"/>
        <v>62.111119293078069</v>
      </c>
      <c r="AE54" s="6">
        <f t="shared" si="9"/>
        <v>2.0454007530930607</v>
      </c>
      <c r="AF54" s="6">
        <f t="shared" si="10"/>
        <v>26.124447717231217</v>
      </c>
      <c r="AG54" s="6">
        <f t="shared" si="11"/>
        <v>51.63911213970124</v>
      </c>
      <c r="AH54" s="6">
        <f t="shared" si="12"/>
        <v>59.709453020712786</v>
      </c>
      <c r="AI54" s="6">
        <f t="shared" si="13"/>
        <v>99.292487947431439</v>
      </c>
      <c r="AJ54" s="6">
        <f t="shared" si="14"/>
        <v>98.482271455437825</v>
      </c>
    </row>
    <row r="55" spans="1:44" x14ac:dyDescent="0.2">
      <c r="A55" s="2">
        <v>38559</v>
      </c>
      <c r="B55" s="3">
        <v>0.14812499999999998</v>
      </c>
      <c r="C55" s="4" t="s">
        <v>41</v>
      </c>
      <c r="D55" s="4" t="s">
        <v>106</v>
      </c>
      <c r="E55" s="4"/>
      <c r="F55" s="4">
        <v>1</v>
      </c>
      <c r="G55" s="4" t="s">
        <v>5</v>
      </c>
      <c r="H55" s="4" t="s">
        <v>147</v>
      </c>
      <c r="I55" s="4">
        <v>2</v>
      </c>
      <c r="J55" s="1">
        <v>45168</v>
      </c>
      <c r="K55">
        <v>39.6</v>
      </c>
      <c r="L55">
        <f t="shared" si="15"/>
        <v>1471.6363636363637</v>
      </c>
      <c r="M55">
        <v>13.5</v>
      </c>
      <c r="N55" t="s">
        <v>15</v>
      </c>
      <c r="O55" s="4">
        <v>93.98</v>
      </c>
      <c r="P55" s="4">
        <v>18.32</v>
      </c>
      <c r="Q55" s="4">
        <v>35.18</v>
      </c>
      <c r="R55" s="4">
        <v>52.16</v>
      </c>
      <c r="S55" s="4">
        <v>39</v>
      </c>
      <c r="T55" s="4">
        <v>5.17</v>
      </c>
      <c r="U55" s="4">
        <v>0.81</v>
      </c>
      <c r="V55" s="4">
        <f t="shared" si="0"/>
        <v>19.493509257288785</v>
      </c>
      <c r="W55" s="4">
        <f t="shared" si="1"/>
        <v>37.433496488614601</v>
      </c>
      <c r="X55" s="4">
        <f t="shared" si="2"/>
        <v>55.501170461800378</v>
      </c>
      <c r="Y55" s="4">
        <f t="shared" si="3"/>
        <v>41.498191104490317</v>
      </c>
      <c r="Z55" s="4">
        <f t="shared" si="4"/>
        <v>5.5011704618003829</v>
      </c>
      <c r="AA55" s="4">
        <f t="shared" si="5"/>
        <v>0.86188550755479898</v>
      </c>
      <c r="AB55" s="6">
        <f t="shared" si="6"/>
        <v>-0.13811449244520102</v>
      </c>
      <c r="AC55" s="6">
        <f t="shared" si="7"/>
        <v>51.616088529474354</v>
      </c>
      <c r="AD55" s="6">
        <f t="shared" si="8"/>
        <v>59.739306235369227</v>
      </c>
      <c r="AE55" s="6">
        <f t="shared" si="9"/>
        <v>2.162116564417178</v>
      </c>
      <c r="AF55" s="6">
        <f t="shared" si="10"/>
        <v>28.028516705682062</v>
      </c>
      <c r="AG55" s="6">
        <f t="shared" si="11"/>
        <v>50.254798893381576</v>
      </c>
      <c r="AH55" s="6">
        <f t="shared" si="12"/>
        <v>60.065426032765146</v>
      </c>
      <c r="AI55" s="6">
        <f t="shared" si="13"/>
        <v>105.58410778391568</v>
      </c>
      <c r="AJ55" s="6">
        <f t="shared" si="14"/>
        <v>100.12662291339706</v>
      </c>
      <c r="AL55">
        <f>AVERAGE(L56:L59)</f>
        <v>1291.3980716253443</v>
      </c>
      <c r="AM55">
        <f>AVERAGE(M56:M59)</f>
        <v>15.125</v>
      </c>
      <c r="AN55">
        <f>AVERAGE(P56:P59)</f>
        <v>18.432500000000001</v>
      </c>
      <c r="AO55">
        <f>AVERAGE(Q56:Q59)</f>
        <v>31.537500000000001</v>
      </c>
      <c r="AP55">
        <f>AVERAGE(R56:R59)</f>
        <v>52.337499999999999</v>
      </c>
      <c r="AQ55">
        <f>AVERAGE(AI56:AI59)</f>
        <v>107.22930124075148</v>
      </c>
      <c r="AR55">
        <f>AVERAGE(AJ56:AJ59)</f>
        <v>106.17019498339012</v>
      </c>
    </row>
    <row r="56" spans="1:44" x14ac:dyDescent="0.2">
      <c r="A56" s="2">
        <v>38559</v>
      </c>
      <c r="B56" s="3">
        <v>0.14762731481481481</v>
      </c>
      <c r="C56" s="4" t="s">
        <v>41</v>
      </c>
      <c r="D56" s="4" t="s">
        <v>105</v>
      </c>
      <c r="E56" s="4"/>
      <c r="F56" s="4">
        <v>2</v>
      </c>
      <c r="G56" s="4" t="s">
        <v>5</v>
      </c>
      <c r="H56" s="4" t="s">
        <v>147</v>
      </c>
      <c r="I56" s="4">
        <v>2</v>
      </c>
      <c r="J56" s="1">
        <v>45168</v>
      </c>
      <c r="K56">
        <v>25.2</v>
      </c>
      <c r="L56">
        <f t="shared" si="15"/>
        <v>936.49586776859496</v>
      </c>
      <c r="M56">
        <v>13.5</v>
      </c>
      <c r="N56" t="s">
        <v>15</v>
      </c>
      <c r="O56" s="4">
        <v>94.65</v>
      </c>
      <c r="P56" s="4">
        <v>23.06</v>
      </c>
      <c r="Q56" s="4">
        <v>29.97</v>
      </c>
      <c r="R56" s="4">
        <v>47.48</v>
      </c>
      <c r="S56" s="4">
        <v>39.56</v>
      </c>
      <c r="T56" s="4">
        <v>3.41</v>
      </c>
      <c r="U56" s="4">
        <v>1.51</v>
      </c>
      <c r="V56" s="4">
        <f t="shared" si="0"/>
        <v>24.3634442683571</v>
      </c>
      <c r="W56" s="4">
        <f t="shared" si="1"/>
        <v>31.664025356576857</v>
      </c>
      <c r="X56" s="4">
        <f t="shared" si="2"/>
        <v>50.163761225567868</v>
      </c>
      <c r="Y56" s="4">
        <f t="shared" si="3"/>
        <v>41.796090861067086</v>
      </c>
      <c r="Z56" s="4">
        <f t="shared" si="4"/>
        <v>3.6027469624933963</v>
      </c>
      <c r="AA56" s="4">
        <f t="shared" si="5"/>
        <v>1.5953512942419441</v>
      </c>
      <c r="AB56" s="6">
        <f t="shared" si="6"/>
        <v>0.59535129424194411</v>
      </c>
      <c r="AC56" s="6">
        <f t="shared" si="7"/>
        <v>46.652297939778123</v>
      </c>
      <c r="AD56" s="6">
        <f t="shared" si="8"/>
        <v>64.233724247226633</v>
      </c>
      <c r="AE56" s="6">
        <f t="shared" si="9"/>
        <v>2.3921651221566984</v>
      </c>
      <c r="AF56" s="6">
        <f t="shared" si="10"/>
        <v>27.388906497622834</v>
      </c>
      <c r="AG56" s="6">
        <f t="shared" si="11"/>
        <v>50.452604331748546</v>
      </c>
      <c r="AH56" s="6">
        <f t="shared" si="12"/>
        <v>62.873978372048839</v>
      </c>
      <c r="AI56" s="6">
        <f t="shared" si="13"/>
        <v>122.28043752264215</v>
      </c>
      <c r="AJ56" s="6">
        <f t="shared" si="14"/>
        <v>119.1144765972454</v>
      </c>
    </row>
    <row r="57" spans="1:44" x14ac:dyDescent="0.2">
      <c r="A57" s="2">
        <v>38559</v>
      </c>
      <c r="B57" s="3">
        <v>0.14707175925925928</v>
      </c>
      <c r="C57" s="4" t="s">
        <v>41</v>
      </c>
      <c r="D57" s="4" t="s">
        <v>104</v>
      </c>
      <c r="E57" s="4"/>
      <c r="F57" s="4">
        <v>3</v>
      </c>
      <c r="G57" s="4" t="s">
        <v>5</v>
      </c>
      <c r="H57" s="4" t="s">
        <v>147</v>
      </c>
      <c r="I57" s="4">
        <v>2</v>
      </c>
      <c r="J57" s="1">
        <v>45168</v>
      </c>
      <c r="K57">
        <v>31.2</v>
      </c>
      <c r="L57">
        <f t="shared" si="15"/>
        <v>1159.4710743801652</v>
      </c>
      <c r="M57">
        <v>20.5</v>
      </c>
      <c r="N57" t="s">
        <v>15</v>
      </c>
      <c r="O57" s="4">
        <v>94.24</v>
      </c>
      <c r="P57" s="4">
        <v>18.37</v>
      </c>
      <c r="Q57" s="4">
        <v>33.04</v>
      </c>
      <c r="R57" s="4">
        <v>52.44</v>
      </c>
      <c r="S57" s="4">
        <v>38.4</v>
      </c>
      <c r="T57" s="4">
        <v>5.0999999999999996</v>
      </c>
      <c r="U57" s="4">
        <v>1.1000000000000001</v>
      </c>
      <c r="V57" s="4">
        <f t="shared" si="0"/>
        <v>19.492784380305604</v>
      </c>
      <c r="W57" s="4">
        <f t="shared" si="1"/>
        <v>35.059422750424453</v>
      </c>
      <c r="X57" s="4">
        <f t="shared" si="2"/>
        <v>55.645161290322584</v>
      </c>
      <c r="Y57" s="4">
        <f t="shared" si="3"/>
        <v>40.747028862478778</v>
      </c>
      <c r="Z57" s="4">
        <f t="shared" si="4"/>
        <v>5.4117147707979623</v>
      </c>
      <c r="AA57" s="4">
        <f t="shared" si="5"/>
        <v>1.1672325976230902</v>
      </c>
      <c r="AB57" s="6">
        <f t="shared" si="6"/>
        <v>0.16723259762309017</v>
      </c>
      <c r="AC57" s="6">
        <f t="shared" si="7"/>
        <v>51.750000000000007</v>
      </c>
      <c r="AD57" s="6">
        <f t="shared" si="8"/>
        <v>61.588709677419359</v>
      </c>
      <c r="AE57" s="6">
        <f t="shared" si="9"/>
        <v>2.1565217391304348</v>
      </c>
      <c r="AF57" s="6">
        <f t="shared" si="10"/>
        <v>27.589983022071298</v>
      </c>
      <c r="AG57" s="6">
        <f t="shared" si="11"/>
        <v>49.756027164685911</v>
      </c>
      <c r="AH57" s="6">
        <f t="shared" si="12"/>
        <v>60.110634974533099</v>
      </c>
      <c r="AI57" s="6">
        <f t="shared" si="13"/>
        <v>105.39015534594704</v>
      </c>
      <c r="AJ57" s="6">
        <f t="shared" si="14"/>
        <v>102.95921806538591</v>
      </c>
    </row>
    <row r="58" spans="1:44" x14ac:dyDescent="0.2">
      <c r="A58" s="2">
        <v>38559</v>
      </c>
      <c r="B58" s="3">
        <v>0.14622685185185186</v>
      </c>
      <c r="C58" s="4" t="s">
        <v>41</v>
      </c>
      <c r="D58" s="4" t="s">
        <v>103</v>
      </c>
      <c r="E58" s="4"/>
      <c r="F58" s="4">
        <v>4</v>
      </c>
      <c r="G58" s="4" t="s">
        <v>5</v>
      </c>
      <c r="H58" s="4" t="s">
        <v>147</v>
      </c>
      <c r="I58" s="4">
        <v>2</v>
      </c>
      <c r="J58" s="1">
        <v>45168</v>
      </c>
      <c r="K58">
        <v>47.5</v>
      </c>
      <c r="L58">
        <f t="shared" si="15"/>
        <v>1765.2203856749311</v>
      </c>
      <c r="M58">
        <v>15.5</v>
      </c>
      <c r="N58" t="s">
        <v>15</v>
      </c>
      <c r="O58" s="4">
        <v>94.53</v>
      </c>
      <c r="P58" s="4">
        <v>14.42</v>
      </c>
      <c r="Q58" s="4">
        <v>32.54</v>
      </c>
      <c r="R58" s="4">
        <v>56.25</v>
      </c>
      <c r="S58" s="4">
        <v>39.880000000000003</v>
      </c>
      <c r="T58" s="4">
        <v>4.5199999999999996</v>
      </c>
      <c r="U58" s="4">
        <v>0.95</v>
      </c>
      <c r="V58" s="4">
        <f t="shared" si="0"/>
        <v>15.254416587326775</v>
      </c>
      <c r="W58" s="4">
        <f t="shared" si="1"/>
        <v>34.422934518142391</v>
      </c>
      <c r="X58" s="4">
        <f t="shared" si="2"/>
        <v>59.504919073310056</v>
      </c>
      <c r="Y58" s="4">
        <f t="shared" si="3"/>
        <v>42.187665291441874</v>
      </c>
      <c r="Z58" s="4">
        <f t="shared" si="4"/>
        <v>4.7815508304242034</v>
      </c>
      <c r="AA58" s="4">
        <f t="shared" si="5"/>
        <v>1.0049719665714587</v>
      </c>
      <c r="AB58" s="6">
        <f t="shared" si="6"/>
        <v>4.971966571458708E-3</v>
      </c>
      <c r="AC58" s="6">
        <f t="shared" si="7"/>
        <v>55.339574738178356</v>
      </c>
      <c r="AD58" s="6">
        <f t="shared" si="8"/>
        <v>62.084534010367079</v>
      </c>
      <c r="AE58" s="6">
        <f t="shared" si="9"/>
        <v>2.0166400000000002</v>
      </c>
      <c r="AF58" s="6">
        <f t="shared" si="10"/>
        <v>28.40103670792341</v>
      </c>
      <c r="AG58" s="6">
        <f t="shared" si="11"/>
        <v>50.712609753517405</v>
      </c>
      <c r="AH58" s="6">
        <f t="shared" si="12"/>
        <v>59.179352298009931</v>
      </c>
      <c r="AI58" s="6">
        <f t="shared" si="13"/>
        <v>97.027194323787612</v>
      </c>
      <c r="AJ58" s="6">
        <f t="shared" si="14"/>
        <v>97.055933850129207</v>
      </c>
    </row>
    <row r="59" spans="1:44" x14ac:dyDescent="0.2">
      <c r="A59" s="2">
        <v>38559</v>
      </c>
      <c r="B59" s="3">
        <v>0.17173611111111112</v>
      </c>
      <c r="C59" s="4" t="s">
        <v>41</v>
      </c>
      <c r="D59" s="4" t="s">
        <v>142</v>
      </c>
      <c r="E59" s="4"/>
      <c r="F59" s="4">
        <v>1</v>
      </c>
      <c r="G59" s="4" t="s">
        <v>6</v>
      </c>
      <c r="H59" s="4" t="s">
        <v>147</v>
      </c>
      <c r="I59" s="4">
        <v>2</v>
      </c>
      <c r="J59" s="1">
        <v>45170</v>
      </c>
      <c r="K59">
        <v>35.1</v>
      </c>
      <c r="L59">
        <f t="shared" si="15"/>
        <v>1304.404958677686</v>
      </c>
      <c r="M59">
        <v>11</v>
      </c>
      <c r="N59" t="s">
        <v>17</v>
      </c>
      <c r="O59" s="4">
        <v>94.69</v>
      </c>
      <c r="P59" s="4">
        <v>17.88</v>
      </c>
      <c r="Q59" s="4">
        <v>30.6</v>
      </c>
      <c r="R59" s="4">
        <v>53.18</v>
      </c>
      <c r="S59" s="4">
        <v>38.909999999999997</v>
      </c>
      <c r="T59" s="4">
        <v>4.78</v>
      </c>
      <c r="U59" s="4">
        <v>1.05</v>
      </c>
      <c r="V59" s="4">
        <f t="shared" si="0"/>
        <v>18.882669764494668</v>
      </c>
      <c r="W59" s="4">
        <f t="shared" si="1"/>
        <v>32.315978456014363</v>
      </c>
      <c r="X59" s="4">
        <f t="shared" si="2"/>
        <v>56.162213538916461</v>
      </c>
      <c r="Y59" s="4">
        <f t="shared" si="3"/>
        <v>41.09198437004963</v>
      </c>
      <c r="Z59" s="4">
        <f t="shared" si="4"/>
        <v>5.0480515365930936</v>
      </c>
      <c r="AA59" s="4">
        <f t="shared" si="5"/>
        <v>1.1088816136867674</v>
      </c>
      <c r="AB59" s="6">
        <f t="shared" si="6"/>
        <v>0.10888161368676741</v>
      </c>
      <c r="AC59" s="6">
        <f t="shared" si="7"/>
        <v>52.230858591192309</v>
      </c>
      <c r="AD59" s="6">
        <f t="shared" si="8"/>
        <v>63.725852782764818</v>
      </c>
      <c r="AE59" s="6">
        <f t="shared" si="9"/>
        <v>2.1366679202707788</v>
      </c>
      <c r="AF59" s="6">
        <f t="shared" si="10"/>
        <v>27.777590030626257</v>
      </c>
      <c r="AG59" s="6">
        <f t="shared" si="11"/>
        <v>49.985077621712954</v>
      </c>
      <c r="AH59" s="6">
        <f t="shared" si="12"/>
        <v>59.995230256290071</v>
      </c>
      <c r="AI59" s="6">
        <f t="shared" si="13"/>
        <v>104.21941777062912</v>
      </c>
      <c r="AJ59" s="6">
        <f t="shared" si="14"/>
        <v>105.55115142079994</v>
      </c>
      <c r="AL59">
        <f>AVERAGE(L60:L63)</f>
        <v>1189.2011019283746</v>
      </c>
      <c r="AM59">
        <f>AVERAGE(M60:M63)</f>
        <v>14.125</v>
      </c>
      <c r="AN59">
        <f>AVERAGE(P60:P63)</f>
        <v>17.517499999999998</v>
      </c>
      <c r="AO59">
        <f>AVERAGE(Q60:Q63)</f>
        <v>31.45</v>
      </c>
      <c r="AP59">
        <f>AVERAGE(R60:R63)</f>
        <v>52.732499999999995</v>
      </c>
      <c r="AQ59">
        <f>AVERAGE(AI60:AI63)</f>
        <v>104.6479912884495</v>
      </c>
      <c r="AR59">
        <f>AVERAGE(AJ60:AJ63)</f>
        <v>104.55075097675686</v>
      </c>
    </row>
    <row r="60" spans="1:44" x14ac:dyDescent="0.2">
      <c r="A60" s="2">
        <v>38559</v>
      </c>
      <c r="B60" s="3">
        <v>0.17087962962962963</v>
      </c>
      <c r="C60" s="4" t="s">
        <v>41</v>
      </c>
      <c r="D60" s="4" t="s">
        <v>141</v>
      </c>
      <c r="E60" s="4"/>
      <c r="F60" s="4">
        <v>2</v>
      </c>
      <c r="G60" s="4" t="s">
        <v>6</v>
      </c>
      <c r="H60" s="4" t="s">
        <v>147</v>
      </c>
      <c r="I60" s="4">
        <v>2</v>
      </c>
      <c r="J60" s="1">
        <v>45170</v>
      </c>
      <c r="K60">
        <v>27</v>
      </c>
      <c r="L60">
        <f t="shared" si="15"/>
        <v>1003.388429752066</v>
      </c>
      <c r="M60">
        <v>12</v>
      </c>
      <c r="N60" t="s">
        <v>16</v>
      </c>
      <c r="O60" s="4">
        <v>93.69</v>
      </c>
      <c r="P60" s="4">
        <v>18.82</v>
      </c>
      <c r="Q60" s="4">
        <v>29.94</v>
      </c>
      <c r="R60" s="4">
        <v>52.49</v>
      </c>
      <c r="S60" s="4">
        <v>36.71</v>
      </c>
      <c r="T60" s="4">
        <v>5.15</v>
      </c>
      <c r="U60" s="4">
        <v>1.26</v>
      </c>
      <c r="V60" s="4">
        <f t="shared" si="0"/>
        <v>20.087522681182623</v>
      </c>
      <c r="W60" s="4">
        <f t="shared" si="1"/>
        <v>31.956452129362795</v>
      </c>
      <c r="X60" s="4">
        <f t="shared" si="2"/>
        <v>56.025189454584265</v>
      </c>
      <c r="Y60" s="4">
        <f t="shared" si="3"/>
        <v>39.182410075781839</v>
      </c>
      <c r="Z60" s="4">
        <f t="shared" si="4"/>
        <v>5.4968513181769669</v>
      </c>
      <c r="AA60" s="4">
        <f t="shared" si="5"/>
        <v>1.3448607108549473</v>
      </c>
      <c r="AB60" s="6">
        <f t="shared" si="6"/>
        <v>0.34486071085494729</v>
      </c>
      <c r="AC60" s="6">
        <f t="shared" si="7"/>
        <v>52.103426192763372</v>
      </c>
      <c r="AD60" s="6">
        <f t="shared" si="8"/>
        <v>64.005923791226394</v>
      </c>
      <c r="AE60" s="6">
        <f t="shared" si="9"/>
        <v>2.1418936940369595</v>
      </c>
      <c r="AF60" s="6">
        <f t="shared" si="10"/>
        <v>26.464190415199056</v>
      </c>
      <c r="AG60" s="6">
        <f t="shared" si="11"/>
        <v>48.717120290319144</v>
      </c>
      <c r="AH60" s="6">
        <f t="shared" si="12"/>
        <v>59.546998654671057</v>
      </c>
      <c r="AI60" s="6">
        <f t="shared" si="13"/>
        <v>103.69377310346931</v>
      </c>
      <c r="AJ60" s="6">
        <f t="shared" si="14"/>
        <v>106.27432910809146</v>
      </c>
    </row>
    <row r="61" spans="1:44" x14ac:dyDescent="0.2">
      <c r="A61" s="2">
        <v>38559</v>
      </c>
      <c r="B61" s="3">
        <v>0.17037037037037037</v>
      </c>
      <c r="C61" s="4" t="s">
        <v>41</v>
      </c>
      <c r="D61" s="4" t="s">
        <v>140</v>
      </c>
      <c r="E61" s="4"/>
      <c r="F61" s="4">
        <v>3</v>
      </c>
      <c r="G61" s="4" t="s">
        <v>6</v>
      </c>
      <c r="H61" s="4" t="s">
        <v>147</v>
      </c>
      <c r="I61" s="4">
        <v>2</v>
      </c>
      <c r="J61" s="1">
        <v>45170</v>
      </c>
      <c r="K61">
        <v>39.1</v>
      </c>
      <c r="L61">
        <f t="shared" si="15"/>
        <v>1453.0550964187328</v>
      </c>
      <c r="M61">
        <v>15</v>
      </c>
      <c r="N61" t="s">
        <v>16</v>
      </c>
      <c r="O61" s="4">
        <v>94.66</v>
      </c>
      <c r="P61" s="4">
        <v>16.559999999999999</v>
      </c>
      <c r="Q61" s="4">
        <v>30.58</v>
      </c>
      <c r="R61" s="4">
        <v>53.45</v>
      </c>
      <c r="S61" s="4">
        <v>37.909999999999997</v>
      </c>
      <c r="T61" s="4">
        <v>4.8</v>
      </c>
      <c r="U61" s="4">
        <v>1.1599999999999999</v>
      </c>
      <c r="V61" s="4">
        <f t="shared" si="0"/>
        <v>17.494189731671245</v>
      </c>
      <c r="W61" s="4">
        <f t="shared" si="1"/>
        <v>32.305091907880836</v>
      </c>
      <c r="X61" s="4">
        <f t="shared" si="2"/>
        <v>56.465244031269812</v>
      </c>
      <c r="Y61" s="4">
        <f t="shared" si="3"/>
        <v>40.048594971476867</v>
      </c>
      <c r="Z61" s="4">
        <f t="shared" si="4"/>
        <v>5.0707796323684766</v>
      </c>
      <c r="AA61" s="4">
        <f t="shared" si="5"/>
        <v>1.2254384111557151</v>
      </c>
      <c r="AB61" s="6">
        <f t="shared" si="6"/>
        <v>0.22543841115571506</v>
      </c>
      <c r="AC61" s="6">
        <f t="shared" si="7"/>
        <v>52.512676949080927</v>
      </c>
      <c r="AD61" s="6">
        <f t="shared" si="8"/>
        <v>63.734333403760829</v>
      </c>
      <c r="AE61" s="6">
        <f t="shared" si="9"/>
        <v>2.1252011225444338</v>
      </c>
      <c r="AF61" s="6">
        <f t="shared" si="10"/>
        <v>28.767694908092114</v>
      </c>
      <c r="AG61" s="6">
        <f t="shared" si="11"/>
        <v>49.292267061060642</v>
      </c>
      <c r="AH61" s="6">
        <f t="shared" si="12"/>
        <v>59.788994371484605</v>
      </c>
      <c r="AI61" s="6">
        <f t="shared" si="13"/>
        <v>103.30377069437556</v>
      </c>
      <c r="AJ61" s="6">
        <f t="shared" si="14"/>
        <v>104.99866425914242</v>
      </c>
    </row>
    <row r="62" spans="1:44" x14ac:dyDescent="0.2">
      <c r="A62" s="2">
        <v>38559</v>
      </c>
      <c r="B62" s="3">
        <v>0.1698611111111111</v>
      </c>
      <c r="C62" s="4" t="s">
        <v>41</v>
      </c>
      <c r="D62" s="4" t="s">
        <v>139</v>
      </c>
      <c r="E62" s="4"/>
      <c r="F62" s="4">
        <v>4</v>
      </c>
      <c r="G62" s="4" t="s">
        <v>6</v>
      </c>
      <c r="H62" s="4" t="s">
        <v>147</v>
      </c>
      <c r="I62" s="4">
        <v>2</v>
      </c>
      <c r="J62" s="1">
        <v>45170</v>
      </c>
      <c r="K62">
        <v>38.6</v>
      </c>
      <c r="L62">
        <f t="shared" si="15"/>
        <v>1434.4738292011018</v>
      </c>
      <c r="M62">
        <v>11.5</v>
      </c>
      <c r="N62" t="s">
        <v>16</v>
      </c>
      <c r="O62" s="4">
        <v>94.01</v>
      </c>
      <c r="P62" s="4">
        <v>15.84</v>
      </c>
      <c r="Q62" s="4">
        <v>32.44</v>
      </c>
      <c r="R62" s="4">
        <v>54.64</v>
      </c>
      <c r="S62" s="4">
        <v>38.58</v>
      </c>
      <c r="T62" s="4">
        <v>5.27</v>
      </c>
      <c r="U62" s="4">
        <v>0.86</v>
      </c>
      <c r="V62" s="4">
        <f t="shared" si="0"/>
        <v>16.849271354111263</v>
      </c>
      <c r="W62" s="4">
        <f t="shared" si="1"/>
        <v>34.506967343899582</v>
      </c>
      <c r="X62" s="4">
        <f t="shared" si="2"/>
        <v>58.121476438676737</v>
      </c>
      <c r="Y62" s="4">
        <f t="shared" si="3"/>
        <v>41.038187426869477</v>
      </c>
      <c r="Z62" s="4">
        <f t="shared" si="4"/>
        <v>5.6057866184448457</v>
      </c>
      <c r="AA62" s="4">
        <f t="shared" si="5"/>
        <v>0.91479629826614184</v>
      </c>
      <c r="AB62" s="6">
        <f t="shared" si="6"/>
        <v>-8.5203701733858161E-2</v>
      </c>
      <c r="AC62" s="6">
        <f t="shared" si="7"/>
        <v>54.05297308796937</v>
      </c>
      <c r="AD62" s="6">
        <f t="shared" si="8"/>
        <v>62.019072439102231</v>
      </c>
      <c r="AE62" s="6">
        <f t="shared" si="9"/>
        <v>2.064641288433382</v>
      </c>
      <c r="AF62" s="6">
        <f t="shared" si="10"/>
        <v>28.182959259653224</v>
      </c>
      <c r="AG62" s="6">
        <f t="shared" si="11"/>
        <v>49.949356451441332</v>
      </c>
      <c r="AH62" s="6">
        <f t="shared" si="12"/>
        <v>59.091321273814287</v>
      </c>
      <c r="AI62" s="6">
        <f t="shared" si="13"/>
        <v>99.188928203251095</v>
      </c>
      <c r="AJ62" s="6">
        <f t="shared" si="14"/>
        <v>99.261346998535871</v>
      </c>
    </row>
    <row r="63" spans="1:44" x14ac:dyDescent="0.2">
      <c r="A63" s="2">
        <v>38559</v>
      </c>
      <c r="B63" s="3">
        <v>0.16246527777777778</v>
      </c>
      <c r="C63" s="4" t="s">
        <v>41</v>
      </c>
      <c r="D63" s="4" t="s">
        <v>130</v>
      </c>
      <c r="E63" s="4"/>
      <c r="F63" s="4">
        <v>1</v>
      </c>
      <c r="G63" s="4" t="s">
        <v>2</v>
      </c>
      <c r="H63" s="4" t="s">
        <v>147</v>
      </c>
      <c r="I63" s="4">
        <v>2</v>
      </c>
      <c r="J63" s="1">
        <v>44782</v>
      </c>
      <c r="K63">
        <v>23.3</v>
      </c>
      <c r="L63">
        <f t="shared" si="15"/>
        <v>865.88705234159772</v>
      </c>
      <c r="M63">
        <v>18</v>
      </c>
      <c r="N63" t="s">
        <v>15</v>
      </c>
      <c r="O63" s="4">
        <v>94.33</v>
      </c>
      <c r="P63" s="4">
        <v>18.850000000000001</v>
      </c>
      <c r="Q63" s="4">
        <v>32.840000000000003</v>
      </c>
      <c r="R63" s="4">
        <v>50.35</v>
      </c>
      <c r="S63" s="4">
        <v>40.090000000000003</v>
      </c>
      <c r="T63" s="4">
        <v>3.39</v>
      </c>
      <c r="U63" s="4">
        <v>0.98</v>
      </c>
      <c r="V63" s="4">
        <f t="shared" si="0"/>
        <v>19.983038269903535</v>
      </c>
      <c r="W63" s="4">
        <f t="shared" si="1"/>
        <v>34.81395102300435</v>
      </c>
      <c r="X63" s="4">
        <f t="shared" si="2"/>
        <v>53.376444397328527</v>
      </c>
      <c r="Y63" s="4">
        <f t="shared" si="3"/>
        <v>42.499734972967246</v>
      </c>
      <c r="Z63" s="4">
        <f t="shared" si="4"/>
        <v>3.5937665641895475</v>
      </c>
      <c r="AA63" s="4">
        <f t="shared" si="5"/>
        <v>1.0389059684087776</v>
      </c>
      <c r="AB63" s="6">
        <f t="shared" si="6"/>
        <v>3.890596840877758E-2</v>
      </c>
      <c r="AC63" s="6">
        <f t="shared" si="7"/>
        <v>49.640093289515534</v>
      </c>
      <c r="AD63" s="6">
        <f t="shared" si="8"/>
        <v>61.779932153079613</v>
      </c>
      <c r="AE63" s="6">
        <f t="shared" si="9"/>
        <v>2.2481827209533267</v>
      </c>
      <c r="AF63" s="6">
        <f t="shared" si="10"/>
        <v>29.337962472172155</v>
      </c>
      <c r="AG63" s="6">
        <f t="shared" si="11"/>
        <v>50.91982402205025</v>
      </c>
      <c r="AH63" s="6">
        <f t="shared" si="12"/>
        <v>61.498006940999829</v>
      </c>
      <c r="AI63" s="6">
        <f t="shared" si="13"/>
        <v>112.40549315270208</v>
      </c>
      <c r="AJ63" s="6">
        <f t="shared" si="14"/>
        <v>107.6686635412577</v>
      </c>
      <c r="AL63">
        <f>AVERAGE(L64:L67)</f>
        <v>1015.4662534435261</v>
      </c>
      <c r="AM63">
        <f>AVERAGE(M64:M67)</f>
        <v>15.75</v>
      </c>
      <c r="AN63">
        <f>AVERAGE(P64:P67)</f>
        <v>19.385000000000002</v>
      </c>
      <c r="AO63">
        <f>AVERAGE(Q64:Q67)</f>
        <v>29.52</v>
      </c>
      <c r="AP63">
        <f>AVERAGE(R64:R67)</f>
        <v>49.83</v>
      </c>
      <c r="AQ63">
        <f>AVERAGE(AI64:AI67)</f>
        <v>113.79492657008561</v>
      </c>
      <c r="AR63">
        <f>AVERAGE(AJ64:AJ67)</f>
        <v>113.61677261242959</v>
      </c>
    </row>
    <row r="64" spans="1:44" x14ac:dyDescent="0.2">
      <c r="A64" s="2">
        <v>38559</v>
      </c>
      <c r="B64" s="3">
        <v>0.16190972222222222</v>
      </c>
      <c r="C64" s="4" t="s">
        <v>41</v>
      </c>
      <c r="D64" s="4" t="s">
        <v>129</v>
      </c>
      <c r="E64" s="4"/>
      <c r="F64" s="4">
        <v>2</v>
      </c>
      <c r="G64" s="4" t="s">
        <v>2</v>
      </c>
      <c r="H64" s="4" t="s">
        <v>147</v>
      </c>
      <c r="I64" s="4">
        <v>2</v>
      </c>
      <c r="J64" s="1">
        <v>44782</v>
      </c>
      <c r="K64">
        <v>34.5</v>
      </c>
      <c r="L64">
        <f t="shared" si="15"/>
        <v>1282.1074380165289</v>
      </c>
      <c r="M64">
        <v>17</v>
      </c>
      <c r="N64" t="s">
        <v>15</v>
      </c>
      <c r="O64" s="4">
        <v>94.76</v>
      </c>
      <c r="P64" s="4">
        <v>19.18</v>
      </c>
      <c r="Q64" s="4">
        <v>30.18</v>
      </c>
      <c r="R64" s="4">
        <v>51.69</v>
      </c>
      <c r="S64" s="4">
        <v>40.39</v>
      </c>
      <c r="T64" s="4">
        <v>3.97</v>
      </c>
      <c r="U64" s="4">
        <v>1.08</v>
      </c>
      <c r="V64" s="4">
        <f t="shared" si="0"/>
        <v>20.240607851414097</v>
      </c>
      <c r="W64" s="4">
        <f t="shared" si="1"/>
        <v>31.848881384550442</v>
      </c>
      <c r="X64" s="4">
        <f t="shared" si="2"/>
        <v>54.5483326298016</v>
      </c>
      <c r="Y64" s="4">
        <f t="shared" si="3"/>
        <v>42.623469818488815</v>
      </c>
      <c r="Z64" s="4">
        <f t="shared" si="4"/>
        <v>4.1895314478682986</v>
      </c>
      <c r="AA64" s="4">
        <f t="shared" si="5"/>
        <v>1.1397214014352046</v>
      </c>
      <c r="AB64" s="6">
        <f t="shared" si="6"/>
        <v>0.13972140143520462</v>
      </c>
      <c r="AC64" s="6">
        <f t="shared" si="7"/>
        <v>50.72994934571549</v>
      </c>
      <c r="AD64" s="6">
        <f t="shared" si="8"/>
        <v>64.089721401435213</v>
      </c>
      <c r="AE64" s="6">
        <f t="shared" si="9"/>
        <v>2.1998839233894372</v>
      </c>
      <c r="AF64" s="6">
        <f t="shared" si="10"/>
        <v>27.88972140143521</v>
      </c>
      <c r="AG64" s="6">
        <f t="shared" si="11"/>
        <v>51.001983959476576</v>
      </c>
      <c r="AH64" s="6">
        <f t="shared" si="12"/>
        <v>61.119478390721511</v>
      </c>
      <c r="AI64" s="6">
        <f t="shared" si="13"/>
        <v>109.31362432333037</v>
      </c>
      <c r="AJ64" s="6">
        <f t="shared" si="14"/>
        <v>109.29453315156998</v>
      </c>
    </row>
    <row r="65" spans="1:44" x14ac:dyDescent="0.2">
      <c r="A65" s="2">
        <v>38559</v>
      </c>
      <c r="B65" s="3">
        <v>0.16136574074074075</v>
      </c>
      <c r="C65" s="4" t="s">
        <v>41</v>
      </c>
      <c r="D65" s="4" t="s">
        <v>128</v>
      </c>
      <c r="E65" s="4"/>
      <c r="F65" s="4">
        <v>3</v>
      </c>
      <c r="G65" s="4" t="s">
        <v>2</v>
      </c>
      <c r="H65" s="4" t="s">
        <v>147</v>
      </c>
      <c r="I65" s="4">
        <v>2</v>
      </c>
      <c r="J65" s="1">
        <v>44782</v>
      </c>
      <c r="K65">
        <v>28.2</v>
      </c>
      <c r="L65">
        <f t="shared" si="15"/>
        <v>1047.9834710743803</v>
      </c>
      <c r="M65">
        <v>15</v>
      </c>
      <c r="N65" t="s">
        <v>15</v>
      </c>
      <c r="O65" s="4">
        <v>94.38</v>
      </c>
      <c r="P65" s="4">
        <v>19.77</v>
      </c>
      <c r="Q65" s="4">
        <v>30.61</v>
      </c>
      <c r="R65" s="4">
        <v>50.45</v>
      </c>
      <c r="S65" s="4">
        <v>40.25</v>
      </c>
      <c r="T65" s="4">
        <v>4.42</v>
      </c>
      <c r="U65" s="4">
        <v>1.1399999999999999</v>
      </c>
      <c r="V65" s="4">
        <f t="shared" si="0"/>
        <v>20.94723458359822</v>
      </c>
      <c r="W65" s="4">
        <f t="shared" si="1"/>
        <v>32.432718796355161</v>
      </c>
      <c r="X65" s="4">
        <f t="shared" si="2"/>
        <v>53.454121635939821</v>
      </c>
      <c r="Y65" s="4">
        <f t="shared" si="3"/>
        <v>42.646747192201737</v>
      </c>
      <c r="Z65" s="4">
        <f t="shared" si="4"/>
        <v>4.6831955922865012</v>
      </c>
      <c r="AA65" s="4">
        <f t="shared" si="5"/>
        <v>1.2078830260648443</v>
      </c>
      <c r="AB65" s="6">
        <f t="shared" si="6"/>
        <v>0.20788302606484432</v>
      </c>
      <c r="AC65" s="6">
        <f t="shared" si="7"/>
        <v>49.712333121424038</v>
      </c>
      <c r="AD65" s="6">
        <f t="shared" si="8"/>
        <v>63.634912057639333</v>
      </c>
      <c r="AE65" s="6">
        <f t="shared" si="9"/>
        <v>2.2449157581764121</v>
      </c>
      <c r="AF65" s="6">
        <f t="shared" si="10"/>
        <v>28.132549268912896</v>
      </c>
      <c r="AG65" s="6">
        <f t="shared" si="11"/>
        <v>51.017440135621953</v>
      </c>
      <c r="AH65" s="6">
        <f t="shared" si="12"/>
        <v>61.60965686589509</v>
      </c>
      <c r="AI65" s="6">
        <f t="shared" si="13"/>
        <v>112.44592646673941</v>
      </c>
      <c r="AJ65" s="6">
        <f t="shared" si="14"/>
        <v>110.7403231382672</v>
      </c>
    </row>
    <row r="66" spans="1:44" x14ac:dyDescent="0.2">
      <c r="A66" s="2">
        <v>38559</v>
      </c>
      <c r="B66" s="3">
        <v>0.16086805555555556</v>
      </c>
      <c r="C66" s="4" t="s">
        <v>41</v>
      </c>
      <c r="D66" s="4" t="s">
        <v>127</v>
      </c>
      <c r="E66" s="4"/>
      <c r="F66" s="4">
        <v>4</v>
      </c>
      <c r="G66" s="4" t="s">
        <v>2</v>
      </c>
      <c r="H66" s="4" t="s">
        <v>147</v>
      </c>
      <c r="I66" s="4">
        <v>2</v>
      </c>
      <c r="J66" s="1">
        <v>44782</v>
      </c>
      <c r="K66">
        <v>24.4</v>
      </c>
      <c r="L66">
        <f t="shared" si="15"/>
        <v>906.7658402203856</v>
      </c>
      <c r="M66">
        <v>16</v>
      </c>
      <c r="N66" t="s">
        <v>15</v>
      </c>
      <c r="O66" s="4">
        <v>94.08</v>
      </c>
      <c r="P66" s="4">
        <v>18.62</v>
      </c>
      <c r="Q66" s="4">
        <v>29.66</v>
      </c>
      <c r="R66" s="4">
        <v>48.71</v>
      </c>
      <c r="S66" s="4">
        <v>37.78</v>
      </c>
      <c r="T66" s="4">
        <v>3.71</v>
      </c>
      <c r="U66" s="4">
        <v>1.23</v>
      </c>
      <c r="V66" s="4">
        <f t="shared" si="0"/>
        <v>19.791666666666668</v>
      </c>
      <c r="W66" s="4">
        <f t="shared" si="1"/>
        <v>31.526360544217685</v>
      </c>
      <c r="X66" s="4">
        <f t="shared" si="2"/>
        <v>51.775085034013614</v>
      </c>
      <c r="Y66" s="4">
        <f t="shared" si="3"/>
        <v>40.157312925170068</v>
      </c>
      <c r="Z66" s="4">
        <f t="shared" si="4"/>
        <v>3.9434523809523809</v>
      </c>
      <c r="AA66" s="4">
        <f t="shared" si="5"/>
        <v>1.3073979591836735</v>
      </c>
      <c r="AB66" s="6">
        <f t="shared" si="6"/>
        <v>0.30739795918367352</v>
      </c>
      <c r="AC66" s="6">
        <f t="shared" si="7"/>
        <v>48.150829081632665</v>
      </c>
      <c r="AD66" s="6">
        <f t="shared" si="8"/>
        <v>64.340965136054422</v>
      </c>
      <c r="AE66" s="6">
        <f t="shared" si="9"/>
        <v>2.3177171012112501</v>
      </c>
      <c r="AF66" s="6">
        <f t="shared" si="10"/>
        <v>30.750106292516989</v>
      </c>
      <c r="AG66" s="6">
        <f t="shared" si="11"/>
        <v>49.36445578231293</v>
      </c>
      <c r="AH66" s="6">
        <f t="shared" si="12"/>
        <v>61.794144943404646</v>
      </c>
      <c r="AI66" s="6">
        <f t="shared" si="13"/>
        <v>116.44011909760623</v>
      </c>
      <c r="AJ66" s="6">
        <f t="shared" si="14"/>
        <v>115.60012031338771</v>
      </c>
    </row>
    <row r="67" spans="1:44" x14ac:dyDescent="0.2">
      <c r="A67" s="2">
        <v>38559</v>
      </c>
      <c r="B67" s="3">
        <v>0.14563657407407407</v>
      </c>
      <c r="C67" s="4" t="s">
        <v>41</v>
      </c>
      <c r="D67" s="4" t="s">
        <v>102</v>
      </c>
      <c r="E67" s="4"/>
      <c r="F67" s="4">
        <v>1</v>
      </c>
      <c r="G67" s="4" t="s">
        <v>4</v>
      </c>
      <c r="H67" s="4" t="s">
        <v>147</v>
      </c>
      <c r="I67" s="4">
        <v>2</v>
      </c>
      <c r="J67" s="1">
        <v>44782</v>
      </c>
      <c r="K67">
        <v>22.2</v>
      </c>
      <c r="L67">
        <f t="shared" si="15"/>
        <v>825.00826446280985</v>
      </c>
      <c r="M67">
        <v>15</v>
      </c>
      <c r="N67" t="s">
        <v>15</v>
      </c>
      <c r="O67" s="4">
        <v>93.86</v>
      </c>
      <c r="P67" s="4">
        <v>19.97</v>
      </c>
      <c r="Q67" s="4">
        <v>27.63</v>
      </c>
      <c r="R67" s="4">
        <v>48.47</v>
      </c>
      <c r="S67" s="4">
        <v>37.56</v>
      </c>
      <c r="T67" s="4">
        <v>4.21</v>
      </c>
      <c r="U67" s="4">
        <v>1.44</v>
      </c>
      <c r="V67" s="4">
        <f t="shared" si="0"/>
        <v>21.276369060302578</v>
      </c>
      <c r="W67" s="4">
        <f t="shared" si="1"/>
        <v>29.437460046878329</v>
      </c>
      <c r="X67" s="4">
        <f t="shared" si="2"/>
        <v>51.640741529938204</v>
      </c>
      <c r="Y67" s="4">
        <f t="shared" si="3"/>
        <v>40.017046665246113</v>
      </c>
      <c r="Z67" s="4">
        <f t="shared" si="4"/>
        <v>4.4854037928830168</v>
      </c>
      <c r="AA67" s="4">
        <f t="shared" si="5"/>
        <v>1.5341998721500105</v>
      </c>
      <c r="AB67" s="6">
        <f t="shared" si="6"/>
        <v>0.53419987215001052</v>
      </c>
      <c r="AC67" s="6">
        <f t="shared" si="7"/>
        <v>48.025889622842534</v>
      </c>
      <c r="AD67" s="6">
        <f t="shared" si="8"/>
        <v>65.968218623481789</v>
      </c>
      <c r="AE67" s="6">
        <f t="shared" si="9"/>
        <v>2.3237466474107698</v>
      </c>
      <c r="AF67" s="6">
        <f t="shared" si="10"/>
        <v>29.163541444704876</v>
      </c>
      <c r="AG67" s="6">
        <f t="shared" si="11"/>
        <v>49.271318985723418</v>
      </c>
      <c r="AH67" s="6">
        <f t="shared" si="12"/>
        <v>61.919592191043606</v>
      </c>
      <c r="AI67" s="6">
        <f t="shared" si="13"/>
        <v>116.98003639266639</v>
      </c>
      <c r="AJ67" s="6">
        <f t="shared" si="14"/>
        <v>118.83211384649341</v>
      </c>
      <c r="AL67">
        <f>AVERAGE(L68:L71)</f>
        <v>824.07920110192845</v>
      </c>
      <c r="AM67">
        <f>AVERAGE(M68:M71)</f>
        <v>15.25</v>
      </c>
      <c r="AN67">
        <f>AVERAGE(P68:P71)</f>
        <v>19.137500000000003</v>
      </c>
      <c r="AO67">
        <f>AVERAGE(Q68:Q71)</f>
        <v>30.295000000000002</v>
      </c>
      <c r="AP67">
        <f>AVERAGE(R68:R71)</f>
        <v>50.147500000000001</v>
      </c>
      <c r="AQ67">
        <f>AVERAGE(AI68:AI71)</f>
        <v>113.64905245529721</v>
      </c>
      <c r="AR67">
        <f>AVERAGE(AJ68:AJ71)</f>
        <v>112.95512998057765</v>
      </c>
    </row>
    <row r="68" spans="1:44" x14ac:dyDescent="0.2">
      <c r="A68" s="2">
        <v>38559</v>
      </c>
      <c r="B68" s="3">
        <v>0.14512731481481481</v>
      </c>
      <c r="C68" s="4" t="s">
        <v>41</v>
      </c>
      <c r="D68" s="4" t="s">
        <v>101</v>
      </c>
      <c r="E68" s="4"/>
      <c r="F68" s="4">
        <v>2</v>
      </c>
      <c r="G68" s="4" t="s">
        <v>4</v>
      </c>
      <c r="H68" s="4" t="s">
        <v>147</v>
      </c>
      <c r="I68" s="4">
        <v>2</v>
      </c>
      <c r="J68" s="1">
        <v>44782</v>
      </c>
      <c r="K68">
        <v>22.5</v>
      </c>
      <c r="L68">
        <f t="shared" si="15"/>
        <v>836.15702479338836</v>
      </c>
      <c r="M68">
        <v>17</v>
      </c>
      <c r="N68" t="s">
        <v>15</v>
      </c>
      <c r="O68" s="4">
        <v>95.07</v>
      </c>
      <c r="P68" s="4">
        <v>19.11</v>
      </c>
      <c r="Q68" s="4">
        <v>29.95</v>
      </c>
      <c r="R68" s="4">
        <v>51.98</v>
      </c>
      <c r="S68" s="4">
        <v>40.119999999999997</v>
      </c>
      <c r="T68" s="4">
        <v>4.0599999999999996</v>
      </c>
      <c r="U68" s="4">
        <v>1.25</v>
      </c>
      <c r="V68" s="4">
        <f t="shared" ref="V68:V102" si="16">P68/O68*100</f>
        <v>20.100978226569897</v>
      </c>
      <c r="W68" s="4">
        <f t="shared" ref="W68:W102" si="17">Q68/O68*100</f>
        <v>31.503102976753972</v>
      </c>
      <c r="X68" s="4">
        <f t="shared" ref="X68:X102" si="18">R68/O68*100</f>
        <v>54.675502261491538</v>
      </c>
      <c r="Y68" s="4">
        <f t="shared" ref="Y68:Y102" si="19">S68/O68*100</f>
        <v>42.200483854002314</v>
      </c>
      <c r="Z68" s="4">
        <f t="shared" ref="Z68:Z102" si="20">T68/O68*100</f>
        <v>4.2705374986851794</v>
      </c>
      <c r="AA68" s="4">
        <f t="shared" ref="AA68:AA102" si="21">U68/O68*100</f>
        <v>1.3148206584621858</v>
      </c>
      <c r="AB68" s="6">
        <f t="shared" ref="AB68:AB102" si="22">AA68-1</f>
        <v>0.31482065846218577</v>
      </c>
      <c r="AC68" s="6">
        <f t="shared" ref="AC68:AC102" si="23">X68*0.93</f>
        <v>50.848217103187132</v>
      </c>
      <c r="AD68" s="6">
        <f t="shared" ref="AD68:AD102" si="24">88.9-(0.779*W68)</f>
        <v>64.359082781108668</v>
      </c>
      <c r="AE68" s="6">
        <f t="shared" ref="AE68:AE102" si="25">120/X68</f>
        <v>2.1947672181608309</v>
      </c>
      <c r="AF68" s="6">
        <f t="shared" ref="AF68:AF102" si="26">100-(X68*0.93)-V68-AA68</f>
        <v>27.735984011780786</v>
      </c>
      <c r="AG68" s="6">
        <f t="shared" ref="AG68:AG102" si="27">22.7+(0.664*Y68)</f>
        <v>50.721121279057542</v>
      </c>
      <c r="AH68" s="6">
        <f t="shared" ref="AH68:AH102" si="28">(AF68*0.98)+(V68*0.87)+(AB68*0.97*2.25)+(AC68*AG68/100)-10</f>
        <v>61.146997340900725</v>
      </c>
      <c r="AI68" s="6">
        <f t="shared" ref="AI68:AI102" si="29">AE68*AH68/1.23</f>
        <v>109.10847581526538</v>
      </c>
      <c r="AJ68" s="6">
        <f t="shared" ref="AJ68:AJ102" si="30">AE68*AD68/1.29</f>
        <v>109.49860858827635</v>
      </c>
    </row>
    <row r="69" spans="1:44" x14ac:dyDescent="0.2">
      <c r="A69" s="2">
        <v>38559</v>
      </c>
      <c r="B69" s="3">
        <v>0.14461805555555554</v>
      </c>
      <c r="C69" s="4" t="s">
        <v>41</v>
      </c>
      <c r="D69" s="4" t="s">
        <v>100</v>
      </c>
      <c r="E69" s="4"/>
      <c r="F69" s="4">
        <v>3</v>
      </c>
      <c r="G69" s="4" t="s">
        <v>4</v>
      </c>
      <c r="H69" s="4" t="s">
        <v>147</v>
      </c>
      <c r="I69" s="4">
        <v>2</v>
      </c>
      <c r="J69" s="1">
        <v>44782</v>
      </c>
      <c r="K69">
        <v>26.8</v>
      </c>
      <c r="L69">
        <f t="shared" si="15"/>
        <v>995.9559228650138</v>
      </c>
      <c r="M69">
        <v>18</v>
      </c>
      <c r="N69" t="s">
        <v>15</v>
      </c>
      <c r="O69" s="4">
        <v>94.73</v>
      </c>
      <c r="P69" s="4">
        <v>19.059999999999999</v>
      </c>
      <c r="Q69" s="4">
        <v>28.39</v>
      </c>
      <c r="R69" s="4">
        <v>48.77</v>
      </c>
      <c r="S69" s="4">
        <v>38.58</v>
      </c>
      <c r="T69" s="4">
        <v>3.94</v>
      </c>
      <c r="U69" s="4">
        <v>1.42</v>
      </c>
      <c r="V69" s="4">
        <f t="shared" si="16"/>
        <v>20.120342024701781</v>
      </c>
      <c r="W69" s="4">
        <f t="shared" si="17"/>
        <v>29.969386677926739</v>
      </c>
      <c r="X69" s="4">
        <f t="shared" si="18"/>
        <v>51.483162672859706</v>
      </c>
      <c r="Y69" s="4">
        <f t="shared" si="19"/>
        <v>40.726274675393221</v>
      </c>
      <c r="Z69" s="4">
        <f t="shared" si="20"/>
        <v>4.1591892747809567</v>
      </c>
      <c r="AA69" s="4">
        <f t="shared" si="21"/>
        <v>1.4989971497941517</v>
      </c>
      <c r="AB69" s="6">
        <f t="shared" si="22"/>
        <v>0.49899714979415166</v>
      </c>
      <c r="AC69" s="6">
        <f t="shared" si="23"/>
        <v>47.87934128575953</v>
      </c>
      <c r="AD69" s="6">
        <f t="shared" si="24"/>
        <v>65.553847777895072</v>
      </c>
      <c r="AE69" s="6">
        <f t="shared" si="25"/>
        <v>2.3308591347139633</v>
      </c>
      <c r="AF69" s="6">
        <f t="shared" si="26"/>
        <v>30.501319539744539</v>
      </c>
      <c r="AG69" s="6">
        <f t="shared" si="27"/>
        <v>49.742246384461097</v>
      </c>
      <c r="AH69" s="6">
        <f t="shared" si="28"/>
        <v>62.301311899485441</v>
      </c>
      <c r="AI69" s="6">
        <f t="shared" si="29"/>
        <v>118.06144873624339</v>
      </c>
      <c r="AJ69" s="6">
        <f t="shared" si="30"/>
        <v>118.44712008430649</v>
      </c>
    </row>
    <row r="70" spans="1:44" x14ac:dyDescent="0.2">
      <c r="A70" s="2">
        <v>38559</v>
      </c>
      <c r="B70" s="3">
        <v>0.14410879629629628</v>
      </c>
      <c r="C70" s="4" t="s">
        <v>41</v>
      </c>
      <c r="D70" s="4" t="s">
        <v>99</v>
      </c>
      <c r="E70" s="4"/>
      <c r="F70" s="4">
        <v>4</v>
      </c>
      <c r="G70" s="4" t="s">
        <v>4</v>
      </c>
      <c r="H70" s="4" t="s">
        <v>147</v>
      </c>
      <c r="I70" s="4">
        <v>2</v>
      </c>
      <c r="J70" s="1">
        <v>44782</v>
      </c>
      <c r="K70">
        <v>12.9</v>
      </c>
      <c r="L70">
        <f t="shared" si="15"/>
        <v>479.39669421487605</v>
      </c>
      <c r="M70">
        <v>15</v>
      </c>
      <c r="N70" t="s">
        <v>15</v>
      </c>
      <c r="O70" s="4">
        <v>93.97</v>
      </c>
      <c r="P70" s="4">
        <v>22.21</v>
      </c>
      <c r="Q70" s="4">
        <v>27.52</v>
      </c>
      <c r="R70" s="4">
        <v>44.66</v>
      </c>
      <c r="S70" s="4">
        <v>38.36</v>
      </c>
      <c r="T70" s="4">
        <v>3.53</v>
      </c>
      <c r="U70" s="4">
        <v>1.56</v>
      </c>
      <c r="V70" s="4">
        <f t="shared" si="16"/>
        <v>23.635202724273704</v>
      </c>
      <c r="W70" s="4">
        <f t="shared" si="17"/>
        <v>29.285942322017668</v>
      </c>
      <c r="X70" s="4">
        <f t="shared" si="18"/>
        <v>47.525806108332439</v>
      </c>
      <c r="Y70" s="4">
        <f t="shared" si="19"/>
        <v>40.821538788975204</v>
      </c>
      <c r="Z70" s="4">
        <f t="shared" si="20"/>
        <v>3.7565180376715976</v>
      </c>
      <c r="AA70" s="4">
        <f t="shared" si="21"/>
        <v>1.6601042886027457</v>
      </c>
      <c r="AB70" s="6">
        <f t="shared" si="22"/>
        <v>0.66010428860274573</v>
      </c>
      <c r="AC70" s="6">
        <f t="shared" si="23"/>
        <v>44.198999680749168</v>
      </c>
      <c r="AD70" s="6">
        <f t="shared" si="24"/>
        <v>66.086250931148243</v>
      </c>
      <c r="AE70" s="6">
        <f t="shared" si="25"/>
        <v>2.5249440214957461</v>
      </c>
      <c r="AF70" s="6">
        <f t="shared" si="26"/>
        <v>30.505693306374383</v>
      </c>
      <c r="AG70" s="6">
        <f t="shared" si="27"/>
        <v>49.805501755879533</v>
      </c>
      <c r="AH70" s="6">
        <f t="shared" si="28"/>
        <v>63.912416982317225</v>
      </c>
      <c r="AI70" s="6">
        <f t="shared" si="29"/>
        <v>131.19941069824804</v>
      </c>
      <c r="AJ70" s="6">
        <f t="shared" si="30"/>
        <v>129.35200324935693</v>
      </c>
    </row>
    <row r="71" spans="1:44" x14ac:dyDescent="0.2">
      <c r="A71" s="2">
        <v>38559</v>
      </c>
      <c r="B71" s="3">
        <v>0.15770833333333334</v>
      </c>
      <c r="C71" s="4" t="s">
        <v>41</v>
      </c>
      <c r="D71" s="4" t="s">
        <v>122</v>
      </c>
      <c r="E71" s="4"/>
      <c r="F71" s="4">
        <v>1</v>
      </c>
      <c r="G71" s="4" t="s">
        <v>5</v>
      </c>
      <c r="H71" s="4" t="s">
        <v>146</v>
      </c>
      <c r="I71" s="4">
        <v>2</v>
      </c>
      <c r="J71" s="1">
        <v>45168</v>
      </c>
      <c r="K71">
        <v>26.5</v>
      </c>
      <c r="L71">
        <f t="shared" si="15"/>
        <v>984.80716253443529</v>
      </c>
      <c r="M71">
        <v>11</v>
      </c>
      <c r="N71" t="s">
        <v>15</v>
      </c>
      <c r="O71" s="4">
        <v>94.02</v>
      </c>
      <c r="P71" s="4">
        <v>16.170000000000002</v>
      </c>
      <c r="Q71" s="4">
        <v>35.32</v>
      </c>
      <c r="R71" s="4">
        <v>55.18</v>
      </c>
      <c r="S71" s="4">
        <v>36.65</v>
      </c>
      <c r="T71" s="4">
        <v>5.0199999999999996</v>
      </c>
      <c r="U71" s="4">
        <v>0.73</v>
      </c>
      <c r="V71" s="4">
        <f t="shared" si="16"/>
        <v>17.198468410976393</v>
      </c>
      <c r="W71" s="4">
        <f t="shared" si="17"/>
        <v>37.566475218038718</v>
      </c>
      <c r="X71" s="4">
        <f t="shared" si="18"/>
        <v>58.689640502020843</v>
      </c>
      <c r="Y71" s="4">
        <f t="shared" si="19"/>
        <v>38.981067857902573</v>
      </c>
      <c r="Z71" s="4">
        <f t="shared" si="20"/>
        <v>5.3392895128696019</v>
      </c>
      <c r="AA71" s="4">
        <f t="shared" si="21"/>
        <v>0.77643054669219314</v>
      </c>
      <c r="AB71" s="6">
        <f t="shared" si="22"/>
        <v>-0.22356945330780686</v>
      </c>
      <c r="AC71" s="6">
        <f t="shared" si="23"/>
        <v>54.581365666879385</v>
      </c>
      <c r="AD71" s="6">
        <f t="shared" si="24"/>
        <v>59.635715805147839</v>
      </c>
      <c r="AE71" s="6">
        <f t="shared" si="25"/>
        <v>2.044653860094237</v>
      </c>
      <c r="AF71" s="6">
        <f t="shared" si="26"/>
        <v>27.443735375452029</v>
      </c>
      <c r="AG71" s="6">
        <f t="shared" si="27"/>
        <v>48.583429057647308</v>
      </c>
      <c r="AH71" s="6">
        <f t="shared" si="28"/>
        <v>57.887086921111575</v>
      </c>
      <c r="AI71" s="6">
        <f t="shared" si="29"/>
        <v>96.226874571432035</v>
      </c>
      <c r="AJ71" s="6">
        <f t="shared" si="30"/>
        <v>94.522788000370866</v>
      </c>
      <c r="AL71">
        <f>AVERAGE(L72:L75)</f>
        <v>1092.5785123966941</v>
      </c>
      <c r="AM71">
        <f>AVERAGE(M72:M75)</f>
        <v>11.125</v>
      </c>
      <c r="AN71">
        <f>AVERAGE(P72:P75)</f>
        <v>15.895000000000001</v>
      </c>
      <c r="AO71">
        <f>AVERAGE(Q72:Q75)</f>
        <v>33.594999999999999</v>
      </c>
      <c r="AP71">
        <f>AVERAGE(R72:R75)</f>
        <v>54.0075</v>
      </c>
      <c r="AQ71">
        <f>AVERAGE(AI72:AI75)</f>
        <v>101.44477244474214</v>
      </c>
      <c r="AR71">
        <f>AVERAGE(AJ72:AJ75)</f>
        <v>99.323063861266007</v>
      </c>
    </row>
    <row r="72" spans="1:44" x14ac:dyDescent="0.2">
      <c r="A72" s="2">
        <v>38559</v>
      </c>
      <c r="B72" s="3">
        <v>0.15721064814814814</v>
      </c>
      <c r="C72" s="4" t="s">
        <v>41</v>
      </c>
      <c r="D72" s="4" t="s">
        <v>121</v>
      </c>
      <c r="E72" s="4"/>
      <c r="F72" s="4">
        <v>2</v>
      </c>
      <c r="G72" s="4" t="s">
        <v>5</v>
      </c>
      <c r="H72" s="4" t="s">
        <v>146</v>
      </c>
      <c r="I72" s="4">
        <v>2</v>
      </c>
      <c r="J72" s="1">
        <v>45168</v>
      </c>
      <c r="K72">
        <v>21</v>
      </c>
      <c r="L72">
        <f t="shared" ref="L72:L102" si="31">K72/435.6*4047*4</f>
        <v>780.4132231404958</v>
      </c>
      <c r="M72">
        <v>11</v>
      </c>
      <c r="N72" t="s">
        <v>15</v>
      </c>
      <c r="O72" s="4">
        <v>94.61</v>
      </c>
      <c r="P72" s="4">
        <v>16.75</v>
      </c>
      <c r="Q72" s="4">
        <v>33.29</v>
      </c>
      <c r="R72" s="4">
        <v>52.26</v>
      </c>
      <c r="S72" s="4">
        <v>36.49</v>
      </c>
      <c r="T72" s="4">
        <v>4.6900000000000004</v>
      </c>
      <c r="U72" s="4">
        <v>0.94</v>
      </c>
      <c r="V72" s="4">
        <f t="shared" si="16"/>
        <v>17.704259592009304</v>
      </c>
      <c r="W72" s="4">
        <f t="shared" si="17"/>
        <v>35.186555332417292</v>
      </c>
      <c r="X72" s="4">
        <f t="shared" si="18"/>
        <v>55.237289927069021</v>
      </c>
      <c r="Y72" s="4">
        <f t="shared" si="19"/>
        <v>38.568861642532504</v>
      </c>
      <c r="Z72" s="4">
        <f t="shared" si="20"/>
        <v>4.957192685762605</v>
      </c>
      <c r="AA72" s="4">
        <f t="shared" si="21"/>
        <v>0.99355247859634288</v>
      </c>
      <c r="AB72" s="6">
        <f t="shared" si="22"/>
        <v>-6.4475214036571193E-3</v>
      </c>
      <c r="AC72" s="6">
        <f t="shared" si="23"/>
        <v>51.370679632174195</v>
      </c>
      <c r="AD72" s="6">
        <f t="shared" si="24"/>
        <v>61.489673396046939</v>
      </c>
      <c r="AE72" s="6">
        <f t="shared" si="25"/>
        <v>2.1724454649827782</v>
      </c>
      <c r="AF72" s="6">
        <f t="shared" si="26"/>
        <v>29.931508297220159</v>
      </c>
      <c r="AG72" s="6">
        <f t="shared" si="27"/>
        <v>48.309724130641584</v>
      </c>
      <c r="AH72" s="6">
        <f t="shared" si="28"/>
        <v>59.538545875199418</v>
      </c>
      <c r="AI72" s="6">
        <f t="shared" si="29"/>
        <v>105.1579219335334</v>
      </c>
      <c r="AJ72" s="6">
        <f t="shared" si="30"/>
        <v>103.55268380815068</v>
      </c>
    </row>
    <row r="73" spans="1:44" x14ac:dyDescent="0.2">
      <c r="A73" s="2">
        <v>38559</v>
      </c>
      <c r="B73" s="3">
        <v>0.15668981481481481</v>
      </c>
      <c r="C73" s="4" t="s">
        <v>41</v>
      </c>
      <c r="D73" s="4" t="s">
        <v>120</v>
      </c>
      <c r="E73" s="4"/>
      <c r="F73" s="4">
        <v>3</v>
      </c>
      <c r="G73" s="4" t="s">
        <v>5</v>
      </c>
      <c r="H73" s="4" t="s">
        <v>146</v>
      </c>
      <c r="I73" s="4">
        <v>2</v>
      </c>
      <c r="J73" s="1">
        <v>45168</v>
      </c>
      <c r="K73">
        <v>24.7</v>
      </c>
      <c r="L73">
        <f t="shared" si="31"/>
        <v>917.91460055096411</v>
      </c>
      <c r="M73">
        <v>11</v>
      </c>
      <c r="N73" t="s">
        <v>15</v>
      </c>
      <c r="O73" s="4">
        <v>94.16</v>
      </c>
      <c r="P73" s="4">
        <v>15.74</v>
      </c>
      <c r="Q73" s="4">
        <v>35.15</v>
      </c>
      <c r="R73" s="4">
        <v>53.53</v>
      </c>
      <c r="S73" s="4">
        <v>41.57</v>
      </c>
      <c r="T73" s="4">
        <v>4.76</v>
      </c>
      <c r="U73" s="4">
        <v>0.7</v>
      </c>
      <c r="V73" s="4">
        <f t="shared" si="16"/>
        <v>16.716227697536109</v>
      </c>
      <c r="W73" s="4">
        <f t="shared" si="17"/>
        <v>37.330076465590487</v>
      </c>
      <c r="X73" s="4">
        <f t="shared" si="18"/>
        <v>56.850042480883602</v>
      </c>
      <c r="Y73" s="4">
        <f t="shared" si="19"/>
        <v>44.148258283772307</v>
      </c>
      <c r="Z73" s="4">
        <f t="shared" si="20"/>
        <v>5.0552251486830926</v>
      </c>
      <c r="AA73" s="4">
        <f t="shared" si="21"/>
        <v>0.7434154630416312</v>
      </c>
      <c r="AB73" s="6">
        <f t="shared" si="22"/>
        <v>-0.2565845369583688</v>
      </c>
      <c r="AC73" s="6">
        <f t="shared" si="23"/>
        <v>52.87053950722175</v>
      </c>
      <c r="AD73" s="6">
        <f t="shared" si="24"/>
        <v>59.819870433305013</v>
      </c>
      <c r="AE73" s="6">
        <f t="shared" si="25"/>
        <v>2.1108163646553333</v>
      </c>
      <c r="AF73" s="6">
        <f t="shared" si="26"/>
        <v>29.669817332200509</v>
      </c>
      <c r="AG73" s="6">
        <f t="shared" si="27"/>
        <v>52.014443500424818</v>
      </c>
      <c r="AH73" s="6">
        <f t="shared" si="28"/>
        <v>60.559860230854909</v>
      </c>
      <c r="AI73" s="6">
        <f t="shared" si="29"/>
        <v>103.92743415977907</v>
      </c>
      <c r="AJ73" s="6">
        <f t="shared" si="30"/>
        <v>97.882760807892979</v>
      </c>
    </row>
    <row r="74" spans="1:44" x14ac:dyDescent="0.2">
      <c r="A74" s="2">
        <v>38559</v>
      </c>
      <c r="B74" s="3">
        <v>0.15618055555555554</v>
      </c>
      <c r="C74" s="4" t="s">
        <v>41</v>
      </c>
      <c r="D74" s="4" t="s">
        <v>119</v>
      </c>
      <c r="E74" s="4"/>
      <c r="F74" s="4">
        <v>4</v>
      </c>
      <c r="G74" s="4" t="s">
        <v>5</v>
      </c>
      <c r="H74" s="4" t="s">
        <v>146</v>
      </c>
      <c r="I74" s="4">
        <v>2</v>
      </c>
      <c r="J74" s="1">
        <v>45168</v>
      </c>
      <c r="K74">
        <v>38.799999999999997</v>
      </c>
      <c r="L74">
        <f t="shared" si="31"/>
        <v>1441.9063360881541</v>
      </c>
      <c r="M74">
        <v>11.5</v>
      </c>
      <c r="N74" t="s">
        <v>15</v>
      </c>
      <c r="O74" s="4">
        <v>94.22</v>
      </c>
      <c r="P74" s="4">
        <v>15.74</v>
      </c>
      <c r="Q74" s="4">
        <v>34.229999999999997</v>
      </c>
      <c r="R74" s="4">
        <v>56.71</v>
      </c>
      <c r="S74" s="4">
        <v>39.409999999999997</v>
      </c>
      <c r="T74" s="4">
        <v>5.7</v>
      </c>
      <c r="U74" s="4">
        <v>0.69</v>
      </c>
      <c r="V74" s="4">
        <f t="shared" si="16"/>
        <v>16.705582678836766</v>
      </c>
      <c r="W74" s="4">
        <f t="shared" si="17"/>
        <v>36.329866270430905</v>
      </c>
      <c r="X74" s="4">
        <f t="shared" si="18"/>
        <v>60.188919549989386</v>
      </c>
      <c r="Y74" s="4">
        <f t="shared" si="19"/>
        <v>41.82763744427934</v>
      </c>
      <c r="Z74" s="4">
        <f t="shared" si="20"/>
        <v>6.0496709828061981</v>
      </c>
      <c r="AA74" s="4">
        <f t="shared" si="21"/>
        <v>0.73232859265548711</v>
      </c>
      <c r="AB74" s="6">
        <f t="shared" si="22"/>
        <v>-0.26767140734451289</v>
      </c>
      <c r="AC74" s="6">
        <f t="shared" si="23"/>
        <v>55.975695181490131</v>
      </c>
      <c r="AD74" s="6">
        <f t="shared" si="24"/>
        <v>60.599034175334324</v>
      </c>
      <c r="AE74" s="6">
        <f t="shared" si="25"/>
        <v>1.9937224475401163</v>
      </c>
      <c r="AF74" s="6">
        <f t="shared" si="26"/>
        <v>26.586393547017614</v>
      </c>
      <c r="AG74" s="6">
        <f t="shared" si="27"/>
        <v>50.473551263001482</v>
      </c>
      <c r="AH74" s="6">
        <f t="shared" si="28"/>
        <v>58.257250962386735</v>
      </c>
      <c r="AI74" s="6">
        <f t="shared" si="29"/>
        <v>94.429909736332093</v>
      </c>
      <c r="AJ74" s="6">
        <f t="shared" si="30"/>
        <v>93.657096693499767</v>
      </c>
    </row>
    <row r="75" spans="1:44" x14ac:dyDescent="0.2">
      <c r="A75" s="2">
        <v>38559</v>
      </c>
      <c r="B75" s="3">
        <v>0.16515046296296296</v>
      </c>
      <c r="C75" s="4" t="s">
        <v>41</v>
      </c>
      <c r="D75" s="4" t="s">
        <v>134</v>
      </c>
      <c r="E75" s="4"/>
      <c r="F75" s="4">
        <v>1</v>
      </c>
      <c r="G75" s="4" t="s">
        <v>6</v>
      </c>
      <c r="H75" s="4" t="s">
        <v>146</v>
      </c>
      <c r="I75" s="4">
        <v>2</v>
      </c>
      <c r="J75" s="1">
        <v>45170</v>
      </c>
      <c r="K75">
        <v>33.1</v>
      </c>
      <c r="L75">
        <f t="shared" si="31"/>
        <v>1230.0798898071625</v>
      </c>
      <c r="M75">
        <v>11</v>
      </c>
      <c r="N75" t="s">
        <v>15</v>
      </c>
      <c r="O75" s="4">
        <v>93.94</v>
      </c>
      <c r="P75" s="4">
        <v>15.35</v>
      </c>
      <c r="Q75" s="4">
        <v>31.71</v>
      </c>
      <c r="R75" s="4">
        <v>53.53</v>
      </c>
      <c r="S75" s="4">
        <v>38.61</v>
      </c>
      <c r="T75" s="4">
        <v>5.48</v>
      </c>
      <c r="U75" s="4">
        <v>0.9</v>
      </c>
      <c r="V75" s="4">
        <f t="shared" si="16"/>
        <v>16.340217159889292</v>
      </c>
      <c r="W75" s="4">
        <f t="shared" si="17"/>
        <v>33.75558867362146</v>
      </c>
      <c r="X75" s="4">
        <f t="shared" si="18"/>
        <v>56.983180753672556</v>
      </c>
      <c r="Y75" s="4">
        <f t="shared" si="19"/>
        <v>41.100702576112411</v>
      </c>
      <c r="Z75" s="4">
        <f t="shared" si="20"/>
        <v>5.8335107515435389</v>
      </c>
      <c r="AA75" s="4">
        <f t="shared" si="21"/>
        <v>0.95805833510751548</v>
      </c>
      <c r="AB75" s="6">
        <f t="shared" si="22"/>
        <v>-4.194166489248452E-2</v>
      </c>
      <c r="AC75" s="6">
        <f t="shared" si="23"/>
        <v>52.994358100915477</v>
      </c>
      <c r="AD75" s="6">
        <f t="shared" si="24"/>
        <v>62.604396423248886</v>
      </c>
      <c r="AE75" s="6">
        <f t="shared" si="25"/>
        <v>2.1058845507192228</v>
      </c>
      <c r="AF75" s="6">
        <f t="shared" si="26"/>
        <v>29.707366404087715</v>
      </c>
      <c r="AG75" s="6">
        <f t="shared" si="27"/>
        <v>49.990866510538638</v>
      </c>
      <c r="AH75" s="6">
        <f t="shared" si="28"/>
        <v>59.730009137827267</v>
      </c>
      <c r="AI75" s="6">
        <f t="shared" si="29"/>
        <v>102.26382394932395</v>
      </c>
      <c r="AJ75" s="6">
        <f t="shared" si="30"/>
        <v>102.19971413552062</v>
      </c>
      <c r="AL75">
        <f>AVERAGE(L76:L79)</f>
        <v>1048.9125344352615</v>
      </c>
      <c r="AM75">
        <f>AVERAGE(M76:M79)</f>
        <v>12.25</v>
      </c>
      <c r="AN75">
        <f>AVERAGE(P76:P79)</f>
        <v>16.074999999999999</v>
      </c>
      <c r="AO75">
        <f>AVERAGE(Q76:Q79)</f>
        <v>32.155000000000001</v>
      </c>
      <c r="AP75">
        <f>AVERAGE(R76:R79)</f>
        <v>53.642499999999998</v>
      </c>
      <c r="AQ75">
        <f>AVERAGE(AI76:AI79)</f>
        <v>103.06784266977073</v>
      </c>
      <c r="AR75">
        <f>AVERAGE(AJ76:AJ79)</f>
        <v>102.25595756377896</v>
      </c>
    </row>
    <row r="76" spans="1:44" x14ac:dyDescent="0.2">
      <c r="A76" s="2">
        <v>38559</v>
      </c>
      <c r="B76" s="3">
        <v>0.16459490740740743</v>
      </c>
      <c r="C76" s="4" t="s">
        <v>41</v>
      </c>
      <c r="D76" s="4" t="s">
        <v>133</v>
      </c>
      <c r="E76" s="4"/>
      <c r="F76" s="4">
        <v>2</v>
      </c>
      <c r="G76" s="4" t="s">
        <v>6</v>
      </c>
      <c r="H76" s="4" t="s">
        <v>146</v>
      </c>
      <c r="I76" s="4">
        <v>2</v>
      </c>
      <c r="J76" s="1">
        <v>45170</v>
      </c>
      <c r="K76">
        <v>26.6</v>
      </c>
      <c r="L76">
        <f t="shared" si="31"/>
        <v>988.52341597796135</v>
      </c>
      <c r="M76">
        <v>9.5</v>
      </c>
      <c r="N76" t="s">
        <v>16</v>
      </c>
      <c r="O76" s="4">
        <v>94.63</v>
      </c>
      <c r="P76" s="4">
        <v>14.68</v>
      </c>
      <c r="Q76" s="4">
        <v>30.91</v>
      </c>
      <c r="R76" s="4">
        <v>56.06</v>
      </c>
      <c r="S76" s="4">
        <v>39.83</v>
      </c>
      <c r="T76" s="4">
        <v>5.5</v>
      </c>
      <c r="U76" s="4">
        <v>0.77</v>
      </c>
      <c r="V76" s="4">
        <f t="shared" si="16"/>
        <v>15.513050829546657</v>
      </c>
      <c r="W76" s="4">
        <f t="shared" si="17"/>
        <v>32.664060023248439</v>
      </c>
      <c r="X76" s="4">
        <f t="shared" si="18"/>
        <v>59.241255415830082</v>
      </c>
      <c r="Y76" s="4">
        <f t="shared" si="19"/>
        <v>42.090246222128293</v>
      </c>
      <c r="Z76" s="4">
        <f t="shared" si="20"/>
        <v>5.8121103244214307</v>
      </c>
      <c r="AA76" s="4">
        <f t="shared" si="21"/>
        <v>0.8136954454190003</v>
      </c>
      <c r="AB76" s="6">
        <f t="shared" si="22"/>
        <v>-0.1863045545809997</v>
      </c>
      <c r="AC76" s="6">
        <f t="shared" si="23"/>
        <v>55.094367536721983</v>
      </c>
      <c r="AD76" s="6">
        <f t="shared" si="24"/>
        <v>63.45469724188947</v>
      </c>
      <c r="AE76" s="6">
        <f t="shared" si="25"/>
        <v>2.0256154120585084</v>
      </c>
      <c r="AF76" s="6">
        <f t="shared" si="26"/>
        <v>28.57888618831236</v>
      </c>
      <c r="AG76" s="6">
        <f t="shared" si="27"/>
        <v>50.647923491493188</v>
      </c>
      <c r="AH76" s="6">
        <f t="shared" si="28"/>
        <v>59.001206113999686</v>
      </c>
      <c r="AI76" s="6">
        <f t="shared" si="29"/>
        <v>97.165652385819882</v>
      </c>
      <c r="AJ76" s="6">
        <f t="shared" si="30"/>
        <v>99.639389690447928</v>
      </c>
    </row>
    <row r="77" spans="1:44" x14ac:dyDescent="0.2">
      <c r="A77" s="2">
        <v>38559</v>
      </c>
      <c r="B77" s="3">
        <v>0.16402777777777777</v>
      </c>
      <c r="C77" s="4" t="s">
        <v>41</v>
      </c>
      <c r="D77" s="4" t="s">
        <v>132</v>
      </c>
      <c r="E77" s="4"/>
      <c r="F77" s="4">
        <v>3</v>
      </c>
      <c r="G77" s="4" t="s">
        <v>6</v>
      </c>
      <c r="H77" s="4" t="s">
        <v>146</v>
      </c>
      <c r="I77" s="4">
        <v>2</v>
      </c>
      <c r="J77" s="1">
        <v>45170</v>
      </c>
      <c r="K77">
        <v>42.4</v>
      </c>
      <c r="L77">
        <f t="shared" si="31"/>
        <v>1575.6914600550963</v>
      </c>
      <c r="M77">
        <v>11.5</v>
      </c>
      <c r="N77" t="s">
        <v>16</v>
      </c>
      <c r="O77" s="4">
        <v>93.82</v>
      </c>
      <c r="P77" s="4">
        <v>16.37</v>
      </c>
      <c r="Q77" s="4">
        <v>35.770000000000003</v>
      </c>
      <c r="R77" s="4">
        <v>55.39</v>
      </c>
      <c r="S77" s="4">
        <v>39.619999999999997</v>
      </c>
      <c r="T77" s="4">
        <v>6.11</v>
      </c>
      <c r="U77" s="4">
        <v>0.5</v>
      </c>
      <c r="V77" s="4">
        <f t="shared" si="16"/>
        <v>17.448305265401835</v>
      </c>
      <c r="W77" s="4">
        <f t="shared" si="17"/>
        <v>38.126199104668515</v>
      </c>
      <c r="X77" s="4">
        <f t="shared" si="18"/>
        <v>59.038584523555748</v>
      </c>
      <c r="Y77" s="4">
        <f t="shared" si="19"/>
        <v>42.229801748028137</v>
      </c>
      <c r="Z77" s="4">
        <f t="shared" si="20"/>
        <v>6.5124706885525478</v>
      </c>
      <c r="AA77" s="4">
        <f t="shared" si="21"/>
        <v>0.53293540822852281</v>
      </c>
      <c r="AB77" s="6">
        <f t="shared" si="22"/>
        <v>-0.46706459177147719</v>
      </c>
      <c r="AC77" s="6">
        <f t="shared" si="23"/>
        <v>54.905883606906848</v>
      </c>
      <c r="AD77" s="6">
        <f t="shared" si="24"/>
        <v>59.199690897463228</v>
      </c>
      <c r="AE77" s="6">
        <f t="shared" si="25"/>
        <v>2.0325690557862428</v>
      </c>
      <c r="AF77" s="6">
        <f t="shared" si="26"/>
        <v>27.112875719462796</v>
      </c>
      <c r="AG77" s="6">
        <f t="shared" si="27"/>
        <v>50.74058836069068</v>
      </c>
      <c r="AH77" s="6">
        <f t="shared" si="28"/>
        <v>58.590843701212435</v>
      </c>
      <c r="AI77" s="6">
        <f t="shared" si="29"/>
        <v>96.821086064628204</v>
      </c>
      <c r="AJ77" s="6">
        <f t="shared" si="30"/>
        <v>93.27710064363896</v>
      </c>
    </row>
    <row r="78" spans="1:44" x14ac:dyDescent="0.2">
      <c r="A78" s="2">
        <v>38559</v>
      </c>
      <c r="B78" s="3">
        <v>0.16328703703703704</v>
      </c>
      <c r="C78" s="4" t="s">
        <v>41</v>
      </c>
      <c r="D78" s="4" t="s">
        <v>131</v>
      </c>
      <c r="E78" s="4"/>
      <c r="F78" s="4">
        <v>4</v>
      </c>
      <c r="G78" s="4" t="s">
        <v>6</v>
      </c>
      <c r="H78" s="4" t="s">
        <v>146</v>
      </c>
      <c r="I78" s="4">
        <v>2</v>
      </c>
      <c r="J78" s="1">
        <v>45170</v>
      </c>
      <c r="K78">
        <v>27.2</v>
      </c>
      <c r="L78">
        <f t="shared" si="31"/>
        <v>1010.8209366391184</v>
      </c>
      <c r="M78">
        <v>10</v>
      </c>
      <c r="N78" t="s">
        <v>16</v>
      </c>
      <c r="O78" s="4">
        <v>94.81</v>
      </c>
      <c r="P78" s="4">
        <v>15.23</v>
      </c>
      <c r="Q78" s="4">
        <v>30.7</v>
      </c>
      <c r="R78" s="4">
        <v>54.02</v>
      </c>
      <c r="S78" s="4">
        <v>39.15</v>
      </c>
      <c r="T78" s="4">
        <v>5.13</v>
      </c>
      <c r="U78" s="4">
        <v>1.1599999999999999</v>
      </c>
      <c r="V78" s="4">
        <f t="shared" si="16"/>
        <v>16.063706360088599</v>
      </c>
      <c r="W78" s="4">
        <f t="shared" si="17"/>
        <v>32.380550574833876</v>
      </c>
      <c r="X78" s="4">
        <f t="shared" si="18"/>
        <v>56.977112118974794</v>
      </c>
      <c r="Y78" s="4">
        <f t="shared" si="19"/>
        <v>41.293112540871213</v>
      </c>
      <c r="Z78" s="4">
        <f t="shared" si="20"/>
        <v>5.4108216432865728</v>
      </c>
      <c r="AA78" s="4">
        <f t="shared" si="21"/>
        <v>1.2234996308406285</v>
      </c>
      <c r="AB78" s="6">
        <f t="shared" si="22"/>
        <v>0.22349963084062852</v>
      </c>
      <c r="AC78" s="6">
        <f t="shared" si="23"/>
        <v>52.988714270646561</v>
      </c>
      <c r="AD78" s="6">
        <f t="shared" si="24"/>
        <v>63.675551102204416</v>
      </c>
      <c r="AE78" s="6">
        <f t="shared" si="25"/>
        <v>2.106108848574602</v>
      </c>
      <c r="AF78" s="6">
        <f t="shared" si="26"/>
        <v>29.724079738424212</v>
      </c>
      <c r="AG78" s="6">
        <f t="shared" si="27"/>
        <v>50.118626727138491</v>
      </c>
      <c r="AH78" s="6">
        <f t="shared" si="28"/>
        <v>60.150026534057787</v>
      </c>
      <c r="AI78" s="6">
        <f t="shared" si="29"/>
        <v>102.99390497998066</v>
      </c>
      <c r="AJ78" s="6">
        <f t="shared" si="30"/>
        <v>103.95941210404415</v>
      </c>
    </row>
    <row r="79" spans="1:44" x14ac:dyDescent="0.2">
      <c r="A79" s="2">
        <v>38559</v>
      </c>
      <c r="B79" s="3">
        <v>0.1532175925925926</v>
      </c>
      <c r="C79" s="4" t="s">
        <v>41</v>
      </c>
      <c r="D79" s="4" t="s">
        <v>114</v>
      </c>
      <c r="E79" s="4"/>
      <c r="F79" s="4">
        <v>1</v>
      </c>
      <c r="G79" s="4" t="s">
        <v>2</v>
      </c>
      <c r="H79" s="4" t="s">
        <v>146</v>
      </c>
      <c r="I79" s="4">
        <v>2</v>
      </c>
      <c r="J79" s="1">
        <v>44782</v>
      </c>
      <c r="K79">
        <v>16.7</v>
      </c>
      <c r="L79">
        <f t="shared" si="31"/>
        <v>620.61432506887047</v>
      </c>
      <c r="M79">
        <v>18</v>
      </c>
      <c r="N79" t="s">
        <v>15</v>
      </c>
      <c r="O79" s="4">
        <v>93.96</v>
      </c>
      <c r="P79" s="4">
        <v>18.02</v>
      </c>
      <c r="Q79" s="4">
        <v>31.24</v>
      </c>
      <c r="R79" s="4">
        <v>49.1</v>
      </c>
      <c r="S79" s="4">
        <v>38.9</v>
      </c>
      <c r="T79" s="4">
        <v>4.05</v>
      </c>
      <c r="U79" s="4">
        <v>1</v>
      </c>
      <c r="V79" s="4">
        <f t="shared" si="16"/>
        <v>19.178373776074924</v>
      </c>
      <c r="W79" s="4">
        <f t="shared" si="17"/>
        <v>33.248190719455089</v>
      </c>
      <c r="X79" s="4">
        <f t="shared" si="18"/>
        <v>52.256279267773529</v>
      </c>
      <c r="Y79" s="4">
        <f t="shared" si="19"/>
        <v>41.400595998297149</v>
      </c>
      <c r="Z79" s="4">
        <f t="shared" si="20"/>
        <v>4.3103448275862073</v>
      </c>
      <c r="AA79" s="4">
        <f t="shared" si="21"/>
        <v>1.0642826734780759</v>
      </c>
      <c r="AB79" s="6">
        <f t="shared" si="22"/>
        <v>6.4282673478075925E-2</v>
      </c>
      <c r="AC79" s="6">
        <f t="shared" si="23"/>
        <v>48.598339719029383</v>
      </c>
      <c r="AD79" s="6">
        <f t="shared" si="24"/>
        <v>62.999659429544494</v>
      </c>
      <c r="AE79" s="6">
        <f t="shared" si="25"/>
        <v>2.296374745417515</v>
      </c>
      <c r="AF79" s="6">
        <f t="shared" si="26"/>
        <v>31.159003831417621</v>
      </c>
      <c r="AG79" s="6">
        <f t="shared" si="27"/>
        <v>50.189995742869307</v>
      </c>
      <c r="AH79" s="6">
        <f t="shared" si="28"/>
        <v>61.752810510926366</v>
      </c>
      <c r="AI79" s="6">
        <f t="shared" si="29"/>
        <v>115.29072724865414</v>
      </c>
      <c r="AJ79" s="6">
        <f t="shared" si="30"/>
        <v>112.1479278169848</v>
      </c>
      <c r="AL79">
        <f>AVERAGE(L80:L83)</f>
        <v>873.31955922864995</v>
      </c>
      <c r="AM79">
        <f>AVERAGE(M80:M83)</f>
        <v>15.75</v>
      </c>
      <c r="AN79">
        <f>AVERAGE(P80:P83)</f>
        <v>18.1675</v>
      </c>
      <c r="AO79">
        <f>AVERAGE(Q80:Q83)</f>
        <v>31.435000000000002</v>
      </c>
      <c r="AP79">
        <f>AVERAGE(R80:R83)</f>
        <v>50.204999999999998</v>
      </c>
      <c r="AQ79">
        <f>AVERAGE(AI80:AI83)</f>
        <v>114.14196350445475</v>
      </c>
      <c r="AR79">
        <f>AVERAGE(AJ80:AJ83)</f>
        <v>109.93214304850876</v>
      </c>
    </row>
    <row r="80" spans="1:44" x14ac:dyDescent="0.2">
      <c r="A80" s="2">
        <v>38559</v>
      </c>
      <c r="B80" s="3">
        <v>0.15269675925925927</v>
      </c>
      <c r="C80" s="4" t="s">
        <v>41</v>
      </c>
      <c r="D80" s="4" t="s">
        <v>113</v>
      </c>
      <c r="E80" s="4"/>
      <c r="F80" s="4">
        <v>2</v>
      </c>
      <c r="G80" s="4" t="s">
        <v>2</v>
      </c>
      <c r="H80" s="4" t="s">
        <v>146</v>
      </c>
      <c r="I80" s="4">
        <v>2</v>
      </c>
      <c r="J80" s="1">
        <v>44782</v>
      </c>
      <c r="K80">
        <v>28.4</v>
      </c>
      <c r="L80">
        <f t="shared" si="31"/>
        <v>1055.4159779614324</v>
      </c>
      <c r="M80">
        <v>15</v>
      </c>
      <c r="N80" t="s">
        <v>15</v>
      </c>
      <c r="O80" s="4">
        <v>93.98</v>
      </c>
      <c r="P80" s="4">
        <v>18.21</v>
      </c>
      <c r="Q80" s="4">
        <v>33.880000000000003</v>
      </c>
      <c r="R80" s="4">
        <v>51.98</v>
      </c>
      <c r="S80" s="4">
        <v>44.12</v>
      </c>
      <c r="T80" s="4">
        <v>4.1500000000000004</v>
      </c>
      <c r="U80" s="4">
        <v>0.7</v>
      </c>
      <c r="V80" s="4">
        <f t="shared" si="16"/>
        <v>19.376463077250477</v>
      </c>
      <c r="W80" s="4">
        <f t="shared" si="17"/>
        <v>36.05022345179826</v>
      </c>
      <c r="X80" s="4">
        <f t="shared" si="18"/>
        <v>55.309640349010422</v>
      </c>
      <c r="Y80" s="4">
        <f t="shared" si="19"/>
        <v>46.946158757182374</v>
      </c>
      <c r="Z80" s="4">
        <f t="shared" si="20"/>
        <v>4.4158331559906365</v>
      </c>
      <c r="AA80" s="4">
        <f t="shared" si="21"/>
        <v>0.74483932751649273</v>
      </c>
      <c r="AB80" s="6">
        <f t="shared" si="22"/>
        <v>-0.25516067248350727</v>
      </c>
      <c r="AC80" s="6">
        <f t="shared" si="23"/>
        <v>51.437965524579695</v>
      </c>
      <c r="AD80" s="6">
        <f t="shared" si="24"/>
        <v>60.816875931049161</v>
      </c>
      <c r="AE80" s="6">
        <f t="shared" si="25"/>
        <v>2.1696036937283574</v>
      </c>
      <c r="AF80" s="6">
        <f t="shared" si="26"/>
        <v>28.440732070653336</v>
      </c>
      <c r="AG80" s="6">
        <f t="shared" si="27"/>
        <v>53.872249414769101</v>
      </c>
      <c r="AH80" s="6">
        <f t="shared" si="28"/>
        <v>61.883341220037437</v>
      </c>
      <c r="AI80" s="6">
        <f t="shared" si="29"/>
        <v>109.15636235060613</v>
      </c>
      <c r="AJ80" s="6">
        <f t="shared" si="30"/>
        <v>102.28567338063836</v>
      </c>
    </row>
    <row r="81" spans="1:44" x14ac:dyDescent="0.2">
      <c r="A81" s="2">
        <v>38559</v>
      </c>
      <c r="B81" s="3">
        <v>0.15214120370370371</v>
      </c>
      <c r="C81" s="4" t="s">
        <v>41</v>
      </c>
      <c r="D81" s="4" t="s">
        <v>112</v>
      </c>
      <c r="E81" s="4"/>
      <c r="F81" s="4">
        <v>3</v>
      </c>
      <c r="G81" s="4" t="s">
        <v>2</v>
      </c>
      <c r="H81" s="4" t="s">
        <v>146</v>
      </c>
      <c r="I81" s="4">
        <v>2</v>
      </c>
      <c r="J81" s="1">
        <v>44782</v>
      </c>
      <c r="K81">
        <v>21.4</v>
      </c>
      <c r="L81">
        <f t="shared" si="31"/>
        <v>795.27823691460037</v>
      </c>
      <c r="M81">
        <v>15</v>
      </c>
      <c r="N81" t="s">
        <v>15</v>
      </c>
      <c r="O81" s="4">
        <v>94.01</v>
      </c>
      <c r="P81" s="4">
        <v>17.68</v>
      </c>
      <c r="Q81" s="4">
        <v>32.950000000000003</v>
      </c>
      <c r="R81" s="4">
        <v>49.79</v>
      </c>
      <c r="S81" s="4">
        <v>40.83</v>
      </c>
      <c r="T81" s="4">
        <v>3.58</v>
      </c>
      <c r="U81" s="4">
        <v>1.06</v>
      </c>
      <c r="V81" s="4">
        <f t="shared" si="16"/>
        <v>18.806509945750452</v>
      </c>
      <c r="W81" s="4">
        <f t="shared" si="17"/>
        <v>35.04946282310393</v>
      </c>
      <c r="X81" s="4">
        <f t="shared" si="18"/>
        <v>52.962450803106051</v>
      </c>
      <c r="Y81" s="4">
        <f t="shared" si="19"/>
        <v>43.431549835123917</v>
      </c>
      <c r="Z81" s="4">
        <f t="shared" si="20"/>
        <v>3.808105520689288</v>
      </c>
      <c r="AA81" s="4">
        <f t="shared" si="21"/>
        <v>1.1275396234443145</v>
      </c>
      <c r="AB81" s="6">
        <f t="shared" si="22"/>
        <v>0.12753962344431446</v>
      </c>
      <c r="AC81" s="6">
        <f t="shared" si="23"/>
        <v>49.255079246888627</v>
      </c>
      <c r="AD81" s="6">
        <f t="shared" si="24"/>
        <v>61.596468460802043</v>
      </c>
      <c r="AE81" s="6">
        <f t="shared" si="25"/>
        <v>2.2657561759389435</v>
      </c>
      <c r="AF81" s="6">
        <f t="shared" si="26"/>
        <v>30.810871183916607</v>
      </c>
      <c r="AG81" s="6">
        <f t="shared" si="27"/>
        <v>51.538549090522281</v>
      </c>
      <c r="AH81" s="6">
        <f t="shared" si="28"/>
        <v>62.220025838441728</v>
      </c>
      <c r="AI81" s="6">
        <f t="shared" si="29"/>
        <v>114.6141526914878</v>
      </c>
      <c r="AJ81" s="6">
        <f t="shared" si="30"/>
        <v>108.18804560549657</v>
      </c>
    </row>
    <row r="82" spans="1:44" x14ac:dyDescent="0.2">
      <c r="A82" s="2">
        <v>38559</v>
      </c>
      <c r="B82" s="3">
        <v>0.15159722222222222</v>
      </c>
      <c r="C82" s="4" t="s">
        <v>41</v>
      </c>
      <c r="D82" s="4" t="s">
        <v>111</v>
      </c>
      <c r="E82" s="4"/>
      <c r="F82" s="4">
        <v>4</v>
      </c>
      <c r="G82" s="4" t="s">
        <v>2</v>
      </c>
      <c r="H82" s="4" t="s">
        <v>146</v>
      </c>
      <c r="I82" s="4">
        <v>2</v>
      </c>
      <c r="J82" s="1">
        <v>44782</v>
      </c>
      <c r="K82">
        <v>22.4</v>
      </c>
      <c r="L82">
        <f t="shared" si="31"/>
        <v>832.44077134986219</v>
      </c>
      <c r="M82">
        <v>17</v>
      </c>
      <c r="N82" t="s">
        <v>15</v>
      </c>
      <c r="O82" s="4">
        <v>94.4</v>
      </c>
      <c r="P82" s="4">
        <v>18.47</v>
      </c>
      <c r="Q82" s="4">
        <v>30.06</v>
      </c>
      <c r="R82" s="4">
        <v>48.77</v>
      </c>
      <c r="S82" s="4">
        <v>42.14</v>
      </c>
      <c r="T82" s="4">
        <v>4</v>
      </c>
      <c r="U82" s="4">
        <v>1.01</v>
      </c>
      <c r="V82" s="4">
        <f t="shared" si="16"/>
        <v>19.565677966101696</v>
      </c>
      <c r="W82" s="4">
        <f t="shared" si="17"/>
        <v>31.843220338983048</v>
      </c>
      <c r="X82" s="4">
        <f t="shared" si="18"/>
        <v>51.663135593220346</v>
      </c>
      <c r="Y82" s="4">
        <f t="shared" si="19"/>
        <v>44.639830508474574</v>
      </c>
      <c r="Z82" s="4">
        <f t="shared" si="20"/>
        <v>4.2372881355932197</v>
      </c>
      <c r="AA82" s="4">
        <f t="shared" si="21"/>
        <v>1.0699152542372881</v>
      </c>
      <c r="AB82" s="6">
        <f t="shared" si="22"/>
        <v>6.991525423728806E-2</v>
      </c>
      <c r="AC82" s="6">
        <f t="shared" si="23"/>
        <v>48.046716101694926</v>
      </c>
      <c r="AD82" s="6">
        <f t="shared" si="24"/>
        <v>64.094131355932205</v>
      </c>
      <c r="AE82" s="6">
        <f t="shared" si="25"/>
        <v>2.3227393889686279</v>
      </c>
      <c r="AF82" s="6">
        <f t="shared" si="26"/>
        <v>31.317690677966091</v>
      </c>
      <c r="AG82" s="6">
        <f t="shared" si="27"/>
        <v>52.34084745762712</v>
      </c>
      <c r="AH82" s="6">
        <f t="shared" si="28"/>
        <v>63.014125120475427</v>
      </c>
      <c r="AI82" s="6">
        <f t="shared" si="29"/>
        <v>118.99625242172824</v>
      </c>
      <c r="AJ82" s="6">
        <f t="shared" si="30"/>
        <v>115.40617325748291</v>
      </c>
    </row>
    <row r="83" spans="1:44" x14ac:dyDescent="0.2">
      <c r="A83" s="2">
        <v>38559</v>
      </c>
      <c r="B83" s="3">
        <v>0.14349537037037038</v>
      </c>
      <c r="C83" s="4" t="s">
        <v>41</v>
      </c>
      <c r="D83" s="4" t="s">
        <v>98</v>
      </c>
      <c r="E83" s="4"/>
      <c r="F83" s="4">
        <v>1</v>
      </c>
      <c r="G83" s="4" t="s">
        <v>4</v>
      </c>
      <c r="H83" s="4" t="s">
        <v>146</v>
      </c>
      <c r="I83" s="4">
        <v>2</v>
      </c>
      <c r="J83" s="1">
        <v>44782</v>
      </c>
      <c r="K83">
        <v>21.8</v>
      </c>
      <c r="L83">
        <f t="shared" si="31"/>
        <v>810.14325068870517</v>
      </c>
      <c r="M83">
        <v>16</v>
      </c>
      <c r="N83" t="s">
        <v>15</v>
      </c>
      <c r="O83" s="4">
        <v>94.5</v>
      </c>
      <c r="P83" s="4">
        <v>18.309999999999999</v>
      </c>
      <c r="Q83" s="4">
        <v>28.85</v>
      </c>
      <c r="R83" s="4">
        <v>50.28</v>
      </c>
      <c r="S83" s="4">
        <v>40.18</v>
      </c>
      <c r="T83" s="4">
        <v>3.74</v>
      </c>
      <c r="U83" s="4">
        <v>1.31</v>
      </c>
      <c r="V83" s="4">
        <f t="shared" si="16"/>
        <v>19.375661375661373</v>
      </c>
      <c r="W83" s="4">
        <f t="shared" si="17"/>
        <v>30.529100529100528</v>
      </c>
      <c r="X83" s="4">
        <f t="shared" si="18"/>
        <v>53.206349206349216</v>
      </c>
      <c r="Y83" s="4">
        <f t="shared" si="19"/>
        <v>42.518518518518519</v>
      </c>
      <c r="Z83" s="4">
        <f t="shared" si="20"/>
        <v>3.9576719576719577</v>
      </c>
      <c r="AA83" s="4">
        <f t="shared" si="21"/>
        <v>1.3862433862433863</v>
      </c>
      <c r="AB83" s="6">
        <f t="shared" si="22"/>
        <v>0.38624338624338628</v>
      </c>
      <c r="AC83" s="6">
        <f t="shared" si="23"/>
        <v>49.481904761904772</v>
      </c>
      <c r="AD83" s="6">
        <f t="shared" si="24"/>
        <v>65.11783068783069</v>
      </c>
      <c r="AE83" s="6">
        <f t="shared" si="25"/>
        <v>2.2553699284009543</v>
      </c>
      <c r="AF83" s="6">
        <f t="shared" si="26"/>
        <v>29.756190476190469</v>
      </c>
      <c r="AG83" s="6">
        <f t="shared" si="27"/>
        <v>50.9322962962963</v>
      </c>
      <c r="AH83" s="6">
        <f t="shared" si="28"/>
        <v>62.063138600352744</v>
      </c>
      <c r="AI83" s="6">
        <f t="shared" si="29"/>
        <v>113.80108655399681</v>
      </c>
      <c r="AJ83" s="6">
        <f t="shared" si="30"/>
        <v>113.84867995041718</v>
      </c>
      <c r="AL83">
        <f>AVERAGE(L84:L87)</f>
        <v>1208.7114325068869</v>
      </c>
      <c r="AM83">
        <f>AVERAGE(M84:M87)</f>
        <v>15</v>
      </c>
      <c r="AN83">
        <f>AVERAGE(P84:P87)</f>
        <v>17.78</v>
      </c>
      <c r="AO83">
        <f>AVERAGE(Q84:Q87)</f>
        <v>31.022500000000001</v>
      </c>
      <c r="AP83">
        <f>AVERAGE(R84:R87)</f>
        <v>52.5</v>
      </c>
      <c r="AQ83">
        <f>AVERAGE(AI84:AI87)</f>
        <v>107.92802126266074</v>
      </c>
      <c r="AR83">
        <f>AVERAGE(AJ84:AJ87)</f>
        <v>106.94455055112314</v>
      </c>
    </row>
    <row r="84" spans="1:44" x14ac:dyDescent="0.2">
      <c r="A84" s="2">
        <v>38559</v>
      </c>
      <c r="B84" s="3">
        <v>0.14298611111111112</v>
      </c>
      <c r="C84" s="4" t="s">
        <v>41</v>
      </c>
      <c r="D84" s="4" t="s">
        <v>97</v>
      </c>
      <c r="E84" s="4"/>
      <c r="F84" s="4">
        <v>2</v>
      </c>
      <c r="G84" s="4" t="s">
        <v>4</v>
      </c>
      <c r="H84" s="4" t="s">
        <v>146</v>
      </c>
      <c r="I84" s="4">
        <v>2</v>
      </c>
      <c r="J84" s="1">
        <v>44782</v>
      </c>
      <c r="K84">
        <v>22.3</v>
      </c>
      <c r="L84">
        <f t="shared" si="31"/>
        <v>828.72451790633602</v>
      </c>
      <c r="M84">
        <v>15</v>
      </c>
      <c r="N84" t="s">
        <v>15</v>
      </c>
      <c r="O84" s="4">
        <v>95.14</v>
      </c>
      <c r="P84" s="4">
        <v>20.260000000000002</v>
      </c>
      <c r="Q84" s="4">
        <v>28.62</v>
      </c>
      <c r="R84" s="4">
        <v>49.75</v>
      </c>
      <c r="S84" s="4">
        <v>42.29</v>
      </c>
      <c r="T84" s="4">
        <v>4.41</v>
      </c>
      <c r="U84" s="4">
        <v>1.39</v>
      </c>
      <c r="V84" s="4">
        <f t="shared" si="16"/>
        <v>21.294933781795251</v>
      </c>
      <c r="W84" s="4">
        <f t="shared" si="17"/>
        <v>30.081984443977301</v>
      </c>
      <c r="X84" s="4">
        <f t="shared" si="18"/>
        <v>52.29136010090393</v>
      </c>
      <c r="Y84" s="4">
        <f t="shared" si="19"/>
        <v>44.450283792306074</v>
      </c>
      <c r="Z84" s="4">
        <f t="shared" si="20"/>
        <v>4.6352743325625401</v>
      </c>
      <c r="AA84" s="4">
        <f t="shared" si="21"/>
        <v>1.4610048349800293</v>
      </c>
      <c r="AB84" s="6">
        <f t="shared" si="22"/>
        <v>0.46100483498002931</v>
      </c>
      <c r="AC84" s="6">
        <f t="shared" si="23"/>
        <v>48.630964893840655</v>
      </c>
      <c r="AD84" s="6">
        <f t="shared" si="24"/>
        <v>65.466134118141696</v>
      </c>
      <c r="AE84" s="6">
        <f t="shared" si="25"/>
        <v>2.2948341708542714</v>
      </c>
      <c r="AF84" s="6">
        <f t="shared" si="26"/>
        <v>28.613096489384063</v>
      </c>
      <c r="AG84" s="6">
        <f t="shared" si="27"/>
        <v>52.214988438091233</v>
      </c>
      <c r="AH84" s="6">
        <f t="shared" si="28"/>
        <v>62.96622269875327</v>
      </c>
      <c r="AI84" s="6">
        <f t="shared" si="29"/>
        <v>117.47726785261696</v>
      </c>
      <c r="AJ84" s="6">
        <f t="shared" si="30"/>
        <v>116.46040434731799</v>
      </c>
    </row>
    <row r="85" spans="1:44" x14ac:dyDescent="0.2">
      <c r="A85" s="2">
        <v>38559</v>
      </c>
      <c r="B85" s="3">
        <v>0.14246527777777776</v>
      </c>
      <c r="C85" s="4" t="s">
        <v>41</v>
      </c>
      <c r="D85" s="4" t="s">
        <v>96</v>
      </c>
      <c r="E85" s="4"/>
      <c r="F85" s="4">
        <v>3</v>
      </c>
      <c r="G85" s="4" t="s">
        <v>4</v>
      </c>
      <c r="H85" s="4" t="s">
        <v>146</v>
      </c>
      <c r="I85" s="4">
        <v>2</v>
      </c>
      <c r="J85" s="1">
        <v>44782</v>
      </c>
      <c r="K85">
        <v>23.9</v>
      </c>
      <c r="L85">
        <f t="shared" si="31"/>
        <v>888.18457300275475</v>
      </c>
      <c r="M85">
        <v>15</v>
      </c>
      <c r="N85" t="s">
        <v>15</v>
      </c>
      <c r="O85" s="4">
        <v>94.56</v>
      </c>
      <c r="P85" s="4">
        <v>18.13</v>
      </c>
      <c r="Q85" s="4">
        <v>31.58</v>
      </c>
      <c r="R85" s="4">
        <v>53.41</v>
      </c>
      <c r="S85" s="4">
        <v>41.37</v>
      </c>
      <c r="T85" s="4">
        <v>4.93</v>
      </c>
      <c r="U85" s="4">
        <v>0.98</v>
      </c>
      <c r="V85" s="4">
        <f t="shared" si="16"/>
        <v>19.17301184433164</v>
      </c>
      <c r="W85" s="4">
        <f t="shared" si="17"/>
        <v>33.396785109983078</v>
      </c>
      <c r="X85" s="4">
        <f t="shared" si="18"/>
        <v>56.482656514382398</v>
      </c>
      <c r="Y85" s="4">
        <f t="shared" si="19"/>
        <v>43.749999999999993</v>
      </c>
      <c r="Z85" s="4">
        <f t="shared" si="20"/>
        <v>5.2136209813874785</v>
      </c>
      <c r="AA85" s="4">
        <f t="shared" si="21"/>
        <v>1.0363790186125212</v>
      </c>
      <c r="AB85" s="6">
        <f t="shared" si="22"/>
        <v>3.6379018612521241E-2</v>
      </c>
      <c r="AC85" s="6">
        <f t="shared" si="23"/>
        <v>52.528870558375637</v>
      </c>
      <c r="AD85" s="6">
        <f t="shared" si="24"/>
        <v>62.883904399323185</v>
      </c>
      <c r="AE85" s="6">
        <f t="shared" si="25"/>
        <v>2.1245459651750611</v>
      </c>
      <c r="AF85" s="6">
        <f t="shared" si="26"/>
        <v>27.261738578680202</v>
      </c>
      <c r="AG85" s="6">
        <f t="shared" si="27"/>
        <v>51.75</v>
      </c>
      <c r="AH85" s="6">
        <f t="shared" si="28"/>
        <v>60.660111833756332</v>
      </c>
      <c r="AI85" s="6">
        <f t="shared" si="29"/>
        <v>104.77658198656503</v>
      </c>
      <c r="AJ85" s="6">
        <f t="shared" si="30"/>
        <v>103.56569408219873</v>
      </c>
    </row>
    <row r="86" spans="1:44" x14ac:dyDescent="0.2">
      <c r="A86" s="2">
        <v>38559</v>
      </c>
      <c r="B86" s="3">
        <v>0.14188657407407407</v>
      </c>
      <c r="C86" s="4" t="s">
        <v>41</v>
      </c>
      <c r="D86" s="4" t="s">
        <v>95</v>
      </c>
      <c r="E86" s="4"/>
      <c r="F86" s="4">
        <v>4</v>
      </c>
      <c r="G86" s="4" t="s">
        <v>4</v>
      </c>
      <c r="H86" s="4" t="s">
        <v>146</v>
      </c>
      <c r="I86" s="4">
        <v>2</v>
      </c>
      <c r="J86" s="1">
        <v>44782</v>
      </c>
      <c r="K86">
        <v>17.2</v>
      </c>
      <c r="L86">
        <f t="shared" si="31"/>
        <v>639.19559228650132</v>
      </c>
      <c r="M86">
        <v>12</v>
      </c>
      <c r="N86" t="s">
        <v>15</v>
      </c>
      <c r="O86" s="4">
        <v>94.71</v>
      </c>
      <c r="P86" s="4">
        <v>14.01</v>
      </c>
      <c r="Q86" s="4">
        <v>30.92</v>
      </c>
      <c r="R86" s="4">
        <v>54.84</v>
      </c>
      <c r="S86" s="4">
        <v>36.54</v>
      </c>
      <c r="T86" s="4">
        <v>4.3499999999999996</v>
      </c>
      <c r="U86" s="4">
        <v>1.07</v>
      </c>
      <c r="V86" s="4">
        <f t="shared" si="16"/>
        <v>14.79252454862211</v>
      </c>
      <c r="W86" s="4">
        <f t="shared" si="17"/>
        <v>32.647027768978994</v>
      </c>
      <c r="X86" s="4">
        <f t="shared" si="18"/>
        <v>57.90307253721889</v>
      </c>
      <c r="Y86" s="4">
        <f t="shared" si="19"/>
        <v>38.580931263858091</v>
      </c>
      <c r="Z86" s="4">
        <f t="shared" si="20"/>
        <v>4.5929680076021535</v>
      </c>
      <c r="AA86" s="4">
        <f t="shared" si="21"/>
        <v>1.1297645443986908</v>
      </c>
      <c r="AB86" s="6">
        <f t="shared" si="22"/>
        <v>0.12976454439869078</v>
      </c>
      <c r="AC86" s="6">
        <f t="shared" si="23"/>
        <v>53.849857459613567</v>
      </c>
      <c r="AD86" s="6">
        <f t="shared" si="24"/>
        <v>63.46796536796537</v>
      </c>
      <c r="AE86" s="6">
        <f t="shared" si="25"/>
        <v>2.0724288840262579</v>
      </c>
      <c r="AF86" s="6">
        <f t="shared" si="26"/>
        <v>30.227853447365632</v>
      </c>
      <c r="AG86" s="6">
        <f t="shared" si="27"/>
        <v>48.317738359201769</v>
      </c>
      <c r="AH86" s="6">
        <f t="shared" si="28"/>
        <v>58.795037088008883</v>
      </c>
      <c r="AI86" s="6">
        <f t="shared" si="29"/>
        <v>99.063848047629833</v>
      </c>
      <c r="AJ86" s="6">
        <f t="shared" si="30"/>
        <v>101.96344545655012</v>
      </c>
    </row>
    <row r="87" spans="1:44" x14ac:dyDescent="0.2">
      <c r="A87" s="2">
        <v>38559</v>
      </c>
      <c r="B87" s="3">
        <v>0.16028935185185186</v>
      </c>
      <c r="C87" s="4" t="s">
        <v>41</v>
      </c>
      <c r="D87" s="4" t="s">
        <v>126</v>
      </c>
      <c r="E87" s="4"/>
      <c r="F87" s="4">
        <v>1</v>
      </c>
      <c r="G87" s="4" t="s">
        <v>5</v>
      </c>
      <c r="H87" s="4" t="s">
        <v>145</v>
      </c>
      <c r="I87" s="4">
        <v>2</v>
      </c>
      <c r="J87" s="1">
        <v>45168</v>
      </c>
      <c r="K87">
        <v>66.7</v>
      </c>
      <c r="L87">
        <f t="shared" si="31"/>
        <v>2478.7410468319558</v>
      </c>
      <c r="M87">
        <v>18</v>
      </c>
      <c r="N87" t="s">
        <v>15</v>
      </c>
      <c r="O87" s="4">
        <v>95.41</v>
      </c>
      <c r="P87" s="4">
        <v>18.72</v>
      </c>
      <c r="Q87" s="4">
        <v>32.97</v>
      </c>
      <c r="R87" s="4">
        <v>52</v>
      </c>
      <c r="S87" s="4">
        <v>42.47</v>
      </c>
      <c r="T87" s="4">
        <v>3.15</v>
      </c>
      <c r="U87" s="4">
        <v>0.95</v>
      </c>
      <c r="V87" s="4">
        <f t="shared" si="16"/>
        <v>19.620584844355939</v>
      </c>
      <c r="W87" s="4">
        <f t="shared" si="17"/>
        <v>34.556126192223033</v>
      </c>
      <c r="X87" s="4">
        <f t="shared" si="18"/>
        <v>54.501624567655384</v>
      </c>
      <c r="Y87" s="4">
        <f t="shared" si="19"/>
        <v>44.513153757467769</v>
      </c>
      <c r="Z87" s="4">
        <f t="shared" si="20"/>
        <v>3.301540719002201</v>
      </c>
      <c r="AA87" s="4">
        <f t="shared" si="21"/>
        <v>0.99570275652447338</v>
      </c>
      <c r="AB87" s="6">
        <f t="shared" si="22"/>
        <v>-4.2972434755266242E-3</v>
      </c>
      <c r="AC87" s="6">
        <f t="shared" si="23"/>
        <v>50.686510847919507</v>
      </c>
      <c r="AD87" s="6">
        <f t="shared" si="24"/>
        <v>61.980777696258258</v>
      </c>
      <c r="AE87" s="6">
        <f t="shared" si="25"/>
        <v>2.2017692307692309</v>
      </c>
      <c r="AF87" s="6">
        <f t="shared" si="26"/>
        <v>28.697201551200081</v>
      </c>
      <c r="AG87" s="6">
        <f t="shared" si="27"/>
        <v>52.256734094958603</v>
      </c>
      <c r="AH87" s="6">
        <f t="shared" si="28"/>
        <v>61.670902796690058</v>
      </c>
      <c r="AI87" s="6">
        <f t="shared" si="29"/>
        <v>110.39438716383111</v>
      </c>
      <c r="AJ87" s="6">
        <f t="shared" si="30"/>
        <v>105.78865831842576</v>
      </c>
      <c r="AL87">
        <f>AVERAGE(L88:L91)</f>
        <v>2105.257575757576</v>
      </c>
      <c r="AM87">
        <f>AVERAGE(M88:M91)</f>
        <v>16.75</v>
      </c>
      <c r="AN87">
        <f>AVERAGE(P88:P91)</f>
        <v>20.990000000000002</v>
      </c>
      <c r="AO87">
        <f>AVERAGE(Q88:Q91)</f>
        <v>31.414999999999999</v>
      </c>
      <c r="AP87">
        <f>AVERAGE(R88:R91)</f>
        <v>51.685000000000002</v>
      </c>
      <c r="AQ87">
        <f>AVERAGE(AI88:AI91)</f>
        <v>111.71310789807139</v>
      </c>
      <c r="AR87">
        <f>AVERAGE(AJ88:AJ91)</f>
        <v>108.27863535979284</v>
      </c>
    </row>
    <row r="88" spans="1:44" x14ac:dyDescent="0.2">
      <c r="A88" s="2">
        <v>38559</v>
      </c>
      <c r="B88" s="3">
        <v>0.15979166666666667</v>
      </c>
      <c r="C88" s="4" t="s">
        <v>41</v>
      </c>
      <c r="D88" s="4" t="s">
        <v>125</v>
      </c>
      <c r="E88" s="4"/>
      <c r="F88" s="4">
        <v>2</v>
      </c>
      <c r="G88" s="4" t="s">
        <v>5</v>
      </c>
      <c r="H88" s="4" t="s">
        <v>145</v>
      </c>
      <c r="I88" s="4">
        <v>2</v>
      </c>
      <c r="J88" s="1">
        <v>45168</v>
      </c>
      <c r="K88">
        <v>45.1</v>
      </c>
      <c r="L88">
        <f t="shared" si="31"/>
        <v>1676.030303030303</v>
      </c>
      <c r="M88">
        <v>18</v>
      </c>
      <c r="N88" t="s">
        <v>15</v>
      </c>
      <c r="O88" s="4">
        <v>94.99</v>
      </c>
      <c r="P88" s="4">
        <v>20.47</v>
      </c>
      <c r="Q88" s="4">
        <v>31.23</v>
      </c>
      <c r="R88" s="4">
        <v>48.82</v>
      </c>
      <c r="S88" s="4">
        <v>41.51</v>
      </c>
      <c r="T88" s="4">
        <v>3.72</v>
      </c>
      <c r="U88" s="4">
        <v>1.07</v>
      </c>
      <c r="V88" s="4">
        <f t="shared" si="16"/>
        <v>21.54963680387409</v>
      </c>
      <c r="W88" s="4">
        <f t="shared" si="17"/>
        <v>32.877144962627646</v>
      </c>
      <c r="X88" s="4">
        <f t="shared" si="18"/>
        <v>51.394883671965474</v>
      </c>
      <c r="Y88" s="4">
        <f t="shared" si="19"/>
        <v>43.699336772291822</v>
      </c>
      <c r="Z88" s="4">
        <f t="shared" si="20"/>
        <v>3.9162017054426781</v>
      </c>
      <c r="AA88" s="4">
        <f t="shared" si="21"/>
        <v>1.1264343615117383</v>
      </c>
      <c r="AB88" s="6">
        <f t="shared" si="22"/>
        <v>0.12643436151173826</v>
      </c>
      <c r="AC88" s="6">
        <f t="shared" si="23"/>
        <v>47.797241814927894</v>
      </c>
      <c r="AD88" s="6">
        <f t="shared" si="24"/>
        <v>63.28870407411307</v>
      </c>
      <c r="AE88" s="6">
        <f t="shared" si="25"/>
        <v>2.3348627611634574</v>
      </c>
      <c r="AF88" s="6">
        <f t="shared" si="26"/>
        <v>29.526687019686278</v>
      </c>
      <c r="AG88" s="6">
        <f t="shared" si="27"/>
        <v>51.716359616801768</v>
      </c>
      <c r="AH88" s="6">
        <f t="shared" si="28"/>
        <v>62.67927375658283</v>
      </c>
      <c r="AI88" s="6">
        <f t="shared" si="29"/>
        <v>118.98170909838636</v>
      </c>
      <c r="AJ88" s="6">
        <f t="shared" si="30"/>
        <v>114.55072739917875</v>
      </c>
    </row>
    <row r="89" spans="1:44" x14ac:dyDescent="0.2">
      <c r="A89" s="2">
        <v>38559</v>
      </c>
      <c r="B89" s="3">
        <v>0.1592824074074074</v>
      </c>
      <c r="C89" s="4" t="s">
        <v>41</v>
      </c>
      <c r="D89" s="4" t="s">
        <v>124</v>
      </c>
      <c r="E89" s="4"/>
      <c r="F89" s="4">
        <v>3</v>
      </c>
      <c r="G89" s="4" t="s">
        <v>5</v>
      </c>
      <c r="H89" s="4" t="s">
        <v>145</v>
      </c>
      <c r="I89" s="4">
        <v>2</v>
      </c>
      <c r="J89" s="1">
        <v>45168</v>
      </c>
      <c r="K89">
        <v>63.2</v>
      </c>
      <c r="L89">
        <f t="shared" si="31"/>
        <v>2348.6721763085397</v>
      </c>
      <c r="M89">
        <v>12</v>
      </c>
      <c r="N89" t="s">
        <v>15</v>
      </c>
      <c r="O89" s="4">
        <v>95.47</v>
      </c>
      <c r="P89" s="4">
        <v>20.36</v>
      </c>
      <c r="Q89" s="4">
        <v>33.369999999999997</v>
      </c>
      <c r="R89" s="4">
        <v>53.8</v>
      </c>
      <c r="S89" s="4">
        <v>45.97</v>
      </c>
      <c r="T89" s="4">
        <v>3.95</v>
      </c>
      <c r="U89" s="4">
        <v>1.04</v>
      </c>
      <c r="V89" s="4">
        <f t="shared" si="16"/>
        <v>21.326071017073424</v>
      </c>
      <c r="W89" s="4">
        <f t="shared" si="17"/>
        <v>34.953388499004923</v>
      </c>
      <c r="X89" s="4">
        <f t="shared" si="18"/>
        <v>56.352780978317796</v>
      </c>
      <c r="Y89" s="4">
        <f t="shared" si="19"/>
        <v>48.151251702105377</v>
      </c>
      <c r="Z89" s="4">
        <f t="shared" si="20"/>
        <v>4.1374253692259355</v>
      </c>
      <c r="AA89" s="4">
        <f t="shared" si="21"/>
        <v>1.0893474389860689</v>
      </c>
      <c r="AB89" s="6">
        <f t="shared" si="22"/>
        <v>8.9347438986068894E-2</v>
      </c>
      <c r="AC89" s="6">
        <f t="shared" si="23"/>
        <v>52.408086309835554</v>
      </c>
      <c r="AD89" s="6">
        <f t="shared" si="24"/>
        <v>61.671310359275168</v>
      </c>
      <c r="AE89" s="6">
        <f t="shared" si="25"/>
        <v>2.129442379182156</v>
      </c>
      <c r="AF89" s="6">
        <f t="shared" si="26"/>
        <v>25.176495234104955</v>
      </c>
      <c r="AG89" s="6">
        <f t="shared" si="27"/>
        <v>54.672431130197971</v>
      </c>
      <c r="AH89" s="6">
        <f t="shared" si="28"/>
        <v>62.074422794263384</v>
      </c>
      <c r="AI89" s="6">
        <f t="shared" si="29"/>
        <v>107.46659070030509</v>
      </c>
      <c r="AJ89" s="6">
        <f t="shared" si="30"/>
        <v>101.80271461917523</v>
      </c>
    </row>
    <row r="90" spans="1:44" x14ac:dyDescent="0.2">
      <c r="A90" s="2">
        <v>38559</v>
      </c>
      <c r="B90" s="3">
        <v>0.15876157407407407</v>
      </c>
      <c r="C90" s="4" t="s">
        <v>41</v>
      </c>
      <c r="D90" s="4" t="s">
        <v>123</v>
      </c>
      <c r="E90" s="4"/>
      <c r="F90" s="4">
        <v>4</v>
      </c>
      <c r="G90" s="4" t="s">
        <v>5</v>
      </c>
      <c r="H90" s="4" t="s">
        <v>145</v>
      </c>
      <c r="I90" s="4">
        <v>2</v>
      </c>
      <c r="J90" s="1">
        <v>45168</v>
      </c>
      <c r="K90">
        <v>69</v>
      </c>
      <c r="L90">
        <f t="shared" si="31"/>
        <v>2564.2148760330579</v>
      </c>
      <c r="M90">
        <v>21</v>
      </c>
      <c r="N90" t="s">
        <v>15</v>
      </c>
      <c r="O90" s="4">
        <v>94.91</v>
      </c>
      <c r="P90" s="4">
        <v>23.54</v>
      </c>
      <c r="Q90" s="4">
        <v>29.75</v>
      </c>
      <c r="R90" s="4">
        <v>49.34</v>
      </c>
      <c r="S90" s="4">
        <v>43.93</v>
      </c>
      <c r="T90" s="4">
        <v>3.65</v>
      </c>
      <c r="U90" s="4">
        <v>1.24</v>
      </c>
      <c r="V90" s="4">
        <f t="shared" si="16"/>
        <v>24.802444421030451</v>
      </c>
      <c r="W90" s="4">
        <f t="shared" si="17"/>
        <v>31.345485196501947</v>
      </c>
      <c r="X90" s="4">
        <f t="shared" si="18"/>
        <v>51.986092087240557</v>
      </c>
      <c r="Y90" s="4">
        <f t="shared" si="19"/>
        <v>46.28595511537246</v>
      </c>
      <c r="Z90" s="4">
        <f t="shared" si="20"/>
        <v>3.8457486039405757</v>
      </c>
      <c r="AA90" s="4">
        <f t="shared" si="21"/>
        <v>1.3065008955852915</v>
      </c>
      <c r="AB90" s="6">
        <f t="shared" si="22"/>
        <v>0.30650089558529148</v>
      </c>
      <c r="AC90" s="6">
        <f t="shared" si="23"/>
        <v>48.347065641133717</v>
      </c>
      <c r="AD90" s="6">
        <f t="shared" si="24"/>
        <v>64.481867031924992</v>
      </c>
      <c r="AE90" s="6">
        <f t="shared" si="25"/>
        <v>2.3083096878800156</v>
      </c>
      <c r="AF90" s="6">
        <f t="shared" si="26"/>
        <v>25.543989042250541</v>
      </c>
      <c r="AG90" s="6">
        <f t="shared" si="27"/>
        <v>53.433874196607313</v>
      </c>
      <c r="AH90" s="6">
        <f t="shared" si="28"/>
        <v>63.113884344751469</v>
      </c>
      <c r="AI90" s="6">
        <f t="shared" si="29"/>
        <v>118.44422005912899</v>
      </c>
      <c r="AJ90" s="6">
        <f t="shared" si="30"/>
        <v>115.38303749021973</v>
      </c>
    </row>
    <row r="91" spans="1:44" x14ac:dyDescent="0.2">
      <c r="A91" s="2">
        <v>38559</v>
      </c>
      <c r="B91" s="3">
        <v>0.16832175925925927</v>
      </c>
      <c r="C91" s="4" t="s">
        <v>41</v>
      </c>
      <c r="D91" s="4" t="s">
        <v>138</v>
      </c>
      <c r="E91" s="4"/>
      <c r="F91" s="4">
        <v>1</v>
      </c>
      <c r="G91" s="4" t="s">
        <v>6</v>
      </c>
      <c r="H91" s="4" t="s">
        <v>145</v>
      </c>
      <c r="I91" s="4">
        <v>2</v>
      </c>
      <c r="J91" s="1">
        <v>45170</v>
      </c>
      <c r="K91">
        <v>49.3</v>
      </c>
      <c r="L91">
        <f t="shared" si="31"/>
        <v>1832.1129476584019</v>
      </c>
      <c r="M91">
        <v>16</v>
      </c>
      <c r="N91" t="s">
        <v>16</v>
      </c>
      <c r="O91" s="4">
        <v>94.59</v>
      </c>
      <c r="P91" s="4">
        <v>19.59</v>
      </c>
      <c r="Q91" s="4">
        <v>31.31</v>
      </c>
      <c r="R91" s="4">
        <v>54.78</v>
      </c>
      <c r="S91" s="4">
        <v>42.36</v>
      </c>
      <c r="T91" s="4">
        <v>3.81</v>
      </c>
      <c r="U91" s="4">
        <v>1.2</v>
      </c>
      <c r="V91" s="4">
        <f t="shared" si="16"/>
        <v>20.710434506818899</v>
      </c>
      <c r="W91" s="4">
        <f t="shared" si="17"/>
        <v>33.100750607886667</v>
      </c>
      <c r="X91" s="4">
        <f t="shared" si="18"/>
        <v>57.913098636219473</v>
      </c>
      <c r="Y91" s="4">
        <f t="shared" si="19"/>
        <v>44.782746590548683</v>
      </c>
      <c r="Z91" s="4">
        <f t="shared" si="20"/>
        <v>4.0279099270535994</v>
      </c>
      <c r="AA91" s="4">
        <f t="shared" si="21"/>
        <v>1.2686330478908974</v>
      </c>
      <c r="AB91" s="6">
        <f t="shared" si="22"/>
        <v>0.26863304789089737</v>
      </c>
      <c r="AC91" s="6">
        <f t="shared" si="23"/>
        <v>53.85918173168411</v>
      </c>
      <c r="AD91" s="6">
        <f t="shared" si="24"/>
        <v>63.114515276456288</v>
      </c>
      <c r="AE91" s="6">
        <f t="shared" si="25"/>
        <v>2.0720700985761229</v>
      </c>
      <c r="AF91" s="6">
        <f t="shared" si="26"/>
        <v>24.161750713606093</v>
      </c>
      <c r="AG91" s="6">
        <f t="shared" si="27"/>
        <v>52.435743736124323</v>
      </c>
      <c r="AH91" s="6">
        <f t="shared" si="28"/>
        <v>60.524347858487658</v>
      </c>
      <c r="AI91" s="6">
        <f t="shared" si="29"/>
        <v>101.95991173446511</v>
      </c>
      <c r="AJ91" s="6">
        <f t="shared" si="30"/>
        <v>101.37806193059765</v>
      </c>
      <c r="AL91">
        <f>AVERAGE(L92:L95)</f>
        <v>2161.0013774104682</v>
      </c>
      <c r="AM91">
        <f>AVERAGE(M92:M95)</f>
        <v>17.875</v>
      </c>
      <c r="AN91">
        <f>AVERAGE(P92:P95)</f>
        <v>19.732499999999998</v>
      </c>
      <c r="AO91">
        <f>AVERAGE(Q92:Q95)</f>
        <v>32.08</v>
      </c>
      <c r="AP91">
        <f>AVERAGE(R92:R95)</f>
        <v>53.6175</v>
      </c>
      <c r="AQ91">
        <f>AVERAGE(AI92:AI95)</f>
        <v>106.30393111515164</v>
      </c>
      <c r="AR91">
        <f>AVERAGE(AJ92:AJ95)</f>
        <v>104.08687439033221</v>
      </c>
    </row>
    <row r="92" spans="1:44" x14ac:dyDescent="0.2">
      <c r="A92" s="2">
        <v>38559</v>
      </c>
      <c r="B92" s="3">
        <v>0.16776620370370368</v>
      </c>
      <c r="C92" s="4" t="s">
        <v>41</v>
      </c>
      <c r="D92" s="4" t="s">
        <v>137</v>
      </c>
      <c r="E92" s="4"/>
      <c r="F92" s="4">
        <v>2</v>
      </c>
      <c r="G92" s="4" t="s">
        <v>6</v>
      </c>
      <c r="H92" s="4" t="s">
        <v>145</v>
      </c>
      <c r="I92" s="4">
        <v>2</v>
      </c>
      <c r="J92" s="1">
        <v>45170</v>
      </c>
      <c r="K92">
        <v>68.7</v>
      </c>
      <c r="L92">
        <f t="shared" si="31"/>
        <v>2553.0661157024797</v>
      </c>
      <c r="M92">
        <v>16</v>
      </c>
      <c r="N92" t="s">
        <v>16</v>
      </c>
      <c r="O92" s="4">
        <v>94.77</v>
      </c>
      <c r="P92" s="4">
        <v>20.65</v>
      </c>
      <c r="Q92" s="4">
        <v>30.99</v>
      </c>
      <c r="R92" s="4">
        <v>53.69</v>
      </c>
      <c r="S92" s="4">
        <v>40.03</v>
      </c>
      <c r="T92" s="4">
        <v>4.41</v>
      </c>
      <c r="U92" s="4">
        <v>1.29</v>
      </c>
      <c r="V92" s="4">
        <f t="shared" si="16"/>
        <v>21.789595863669938</v>
      </c>
      <c r="W92" s="4">
        <f t="shared" si="17"/>
        <v>32.700221589110477</v>
      </c>
      <c r="X92" s="4">
        <f t="shared" si="18"/>
        <v>56.652949245541841</v>
      </c>
      <c r="Y92" s="4">
        <f t="shared" si="19"/>
        <v>42.239105202068167</v>
      </c>
      <c r="Z92" s="4">
        <f t="shared" si="20"/>
        <v>4.6533713200379871</v>
      </c>
      <c r="AA92" s="4">
        <f t="shared" si="21"/>
        <v>1.3611902500791391</v>
      </c>
      <c r="AB92" s="6">
        <f t="shared" si="22"/>
        <v>0.36119025007913907</v>
      </c>
      <c r="AC92" s="6">
        <f t="shared" si="23"/>
        <v>52.687242798353914</v>
      </c>
      <c r="AD92" s="6">
        <f t="shared" si="24"/>
        <v>63.426527382082945</v>
      </c>
      <c r="AE92" s="6">
        <f t="shared" si="25"/>
        <v>2.1181598062953992</v>
      </c>
      <c r="AF92" s="6">
        <f t="shared" si="26"/>
        <v>24.161971087897008</v>
      </c>
      <c r="AG92" s="6">
        <f t="shared" si="27"/>
        <v>50.746765854173262</v>
      </c>
      <c r="AH92" s="6">
        <f t="shared" si="28"/>
        <v>60.161049526230059</v>
      </c>
      <c r="AI92" s="6">
        <f t="shared" si="29"/>
        <v>103.60220895203852</v>
      </c>
      <c r="AJ92" s="6">
        <f t="shared" si="30"/>
        <v>104.14536508032764</v>
      </c>
    </row>
    <row r="93" spans="1:44" x14ac:dyDescent="0.2">
      <c r="A93" s="2">
        <v>38559</v>
      </c>
      <c r="B93" s="3">
        <v>0.16718750000000002</v>
      </c>
      <c r="C93" s="4" t="s">
        <v>41</v>
      </c>
      <c r="D93" s="4" t="s">
        <v>136</v>
      </c>
      <c r="E93" s="4"/>
      <c r="F93" s="4">
        <v>3</v>
      </c>
      <c r="G93" s="4" t="s">
        <v>6</v>
      </c>
      <c r="H93" s="4" t="s">
        <v>145</v>
      </c>
      <c r="I93" s="4">
        <v>2</v>
      </c>
      <c r="J93" s="1">
        <v>45170</v>
      </c>
      <c r="K93">
        <v>63.7</v>
      </c>
      <c r="L93">
        <f t="shared" si="31"/>
        <v>2367.2534435261705</v>
      </c>
      <c r="M93">
        <v>17.5</v>
      </c>
      <c r="N93" t="s">
        <v>16</v>
      </c>
      <c r="O93" s="4">
        <v>95.15</v>
      </c>
      <c r="P93" s="4">
        <v>22.45</v>
      </c>
      <c r="Q93" s="4">
        <v>30.66</v>
      </c>
      <c r="R93" s="4">
        <v>51.41</v>
      </c>
      <c r="S93" s="4">
        <v>41.45</v>
      </c>
      <c r="T93" s="4">
        <v>3.22</v>
      </c>
      <c r="U93" s="4">
        <v>1.22</v>
      </c>
      <c r="V93" s="4">
        <f t="shared" si="16"/>
        <v>23.594324750394115</v>
      </c>
      <c r="W93" s="4">
        <f t="shared" si="17"/>
        <v>32.222806095638461</v>
      </c>
      <c r="X93" s="4">
        <f t="shared" si="18"/>
        <v>54.030478192327891</v>
      </c>
      <c r="Y93" s="4">
        <f t="shared" si="19"/>
        <v>43.562795585916973</v>
      </c>
      <c r="Z93" s="4">
        <f t="shared" si="20"/>
        <v>3.3841303205465056</v>
      </c>
      <c r="AA93" s="4">
        <f t="shared" si="21"/>
        <v>1.2821860220704151</v>
      </c>
      <c r="AB93" s="6">
        <f t="shared" si="22"/>
        <v>0.2821860220704151</v>
      </c>
      <c r="AC93" s="6">
        <f t="shared" si="23"/>
        <v>50.248344718864942</v>
      </c>
      <c r="AD93" s="6">
        <f t="shared" si="24"/>
        <v>63.798434051497644</v>
      </c>
      <c r="AE93" s="6">
        <f t="shared" si="25"/>
        <v>2.220968683135577</v>
      </c>
      <c r="AF93" s="6">
        <f t="shared" si="26"/>
        <v>24.875144508670527</v>
      </c>
      <c r="AG93" s="6">
        <f t="shared" si="27"/>
        <v>51.625696269048873</v>
      </c>
      <c r="AH93" s="6">
        <f t="shared" si="28"/>
        <v>61.461632969294556</v>
      </c>
      <c r="AI93" s="6">
        <f t="shared" si="29"/>
        <v>110.97915612941162</v>
      </c>
      <c r="AJ93" s="6">
        <f t="shared" si="30"/>
        <v>109.84056128795866</v>
      </c>
    </row>
    <row r="94" spans="1:44" x14ac:dyDescent="0.2">
      <c r="A94" s="2">
        <v>38559</v>
      </c>
      <c r="B94" s="3">
        <v>0.16664351851851852</v>
      </c>
      <c r="C94" s="4" t="s">
        <v>41</v>
      </c>
      <c r="D94" s="4" t="s">
        <v>135</v>
      </c>
      <c r="E94" s="4"/>
      <c r="F94" s="4">
        <v>4</v>
      </c>
      <c r="G94" s="4" t="s">
        <v>6</v>
      </c>
      <c r="H94" s="4" t="s">
        <v>145</v>
      </c>
      <c r="I94" s="4">
        <v>2</v>
      </c>
      <c r="J94" s="1">
        <v>45170</v>
      </c>
      <c r="K94">
        <v>62.6</v>
      </c>
      <c r="L94">
        <f t="shared" si="31"/>
        <v>2326.374655647383</v>
      </c>
      <c r="M94">
        <v>19</v>
      </c>
      <c r="N94" t="s">
        <v>15</v>
      </c>
      <c r="O94" s="4">
        <v>94.74</v>
      </c>
      <c r="P94" s="4">
        <v>14.79</v>
      </c>
      <c r="Q94" s="4">
        <v>35.4</v>
      </c>
      <c r="R94" s="4">
        <v>61.25</v>
      </c>
      <c r="S94" s="4">
        <v>45.31</v>
      </c>
      <c r="T94" s="4">
        <v>3.65</v>
      </c>
      <c r="U94" s="4">
        <v>0.79</v>
      </c>
      <c r="V94" s="4">
        <f t="shared" si="16"/>
        <v>15.611146295123495</v>
      </c>
      <c r="W94" s="4">
        <f t="shared" si="17"/>
        <v>37.365421152628251</v>
      </c>
      <c r="X94" s="4">
        <f t="shared" si="18"/>
        <v>64.650622757019221</v>
      </c>
      <c r="Y94" s="4">
        <f t="shared" si="19"/>
        <v>47.825628034621069</v>
      </c>
      <c r="Z94" s="4">
        <f t="shared" si="20"/>
        <v>3.8526493561325736</v>
      </c>
      <c r="AA94" s="4">
        <f t="shared" si="21"/>
        <v>0.83386109351910498</v>
      </c>
      <c r="AB94" s="6">
        <f t="shared" si="22"/>
        <v>-0.16613890648089502</v>
      </c>
      <c r="AC94" s="6">
        <f t="shared" si="23"/>
        <v>60.125079164027881</v>
      </c>
      <c r="AD94" s="6">
        <f t="shared" si="24"/>
        <v>59.792336922102592</v>
      </c>
      <c r="AE94" s="6">
        <f t="shared" si="25"/>
        <v>1.8561306122448977</v>
      </c>
      <c r="AF94" s="6">
        <f t="shared" si="26"/>
        <v>23.429913447329518</v>
      </c>
      <c r="AG94" s="6">
        <f t="shared" si="27"/>
        <v>54.45621701498839</v>
      </c>
      <c r="AH94" s="6">
        <f t="shared" si="28"/>
        <v>58.922257881742411</v>
      </c>
      <c r="AI94" s="6">
        <f t="shared" si="29"/>
        <v>88.916590729179106</v>
      </c>
      <c r="AJ94" s="6">
        <f t="shared" si="30"/>
        <v>86.032858092074022</v>
      </c>
    </row>
    <row r="95" spans="1:44" x14ac:dyDescent="0.2">
      <c r="A95" s="2">
        <v>38559</v>
      </c>
      <c r="B95" s="3">
        <v>0.1554513888888889</v>
      </c>
      <c r="C95" s="4" t="s">
        <v>41</v>
      </c>
      <c r="D95" s="4" t="s">
        <v>118</v>
      </c>
      <c r="E95" s="4"/>
      <c r="F95" s="4">
        <v>1</v>
      </c>
      <c r="G95" s="4" t="s">
        <v>2</v>
      </c>
      <c r="H95" s="4" t="s">
        <v>145</v>
      </c>
      <c r="I95" s="4">
        <v>2</v>
      </c>
      <c r="J95" s="1">
        <v>44782</v>
      </c>
      <c r="K95">
        <v>37.6</v>
      </c>
      <c r="L95">
        <f t="shared" si="31"/>
        <v>1397.3112947658401</v>
      </c>
      <c r="M95">
        <v>19</v>
      </c>
      <c r="N95" t="s">
        <v>15</v>
      </c>
      <c r="O95" s="4">
        <v>95.09</v>
      </c>
      <c r="P95" s="4">
        <v>21.04</v>
      </c>
      <c r="Q95" s="4">
        <v>31.27</v>
      </c>
      <c r="R95" s="4">
        <v>48.12</v>
      </c>
      <c r="S95" s="4">
        <v>42.41</v>
      </c>
      <c r="T95" s="4">
        <v>2.69</v>
      </c>
      <c r="U95" s="4">
        <v>0.99</v>
      </c>
      <c r="V95" s="4">
        <f t="shared" si="16"/>
        <v>22.126406562204227</v>
      </c>
      <c r="W95" s="4">
        <f t="shared" si="17"/>
        <v>32.884635608371013</v>
      </c>
      <c r="X95" s="4">
        <f t="shared" si="18"/>
        <v>50.604690293406243</v>
      </c>
      <c r="Y95" s="4">
        <f t="shared" si="19"/>
        <v>44.599852771058991</v>
      </c>
      <c r="Z95" s="4">
        <f t="shared" si="20"/>
        <v>2.8288989378483542</v>
      </c>
      <c r="AA95" s="4">
        <f t="shared" si="21"/>
        <v>1.0411189399516247</v>
      </c>
      <c r="AB95" s="6">
        <f t="shared" si="22"/>
        <v>4.1118939951624744E-2</v>
      </c>
      <c r="AC95" s="6">
        <f t="shared" si="23"/>
        <v>47.062361972867805</v>
      </c>
      <c r="AD95" s="6">
        <f t="shared" si="24"/>
        <v>63.282868861078981</v>
      </c>
      <c r="AE95" s="6">
        <f t="shared" si="25"/>
        <v>2.3713216957605985</v>
      </c>
      <c r="AF95" s="6">
        <f t="shared" si="26"/>
        <v>29.770112524976344</v>
      </c>
      <c r="AG95" s="6">
        <f t="shared" si="27"/>
        <v>52.314302239983171</v>
      </c>
      <c r="AH95" s="6">
        <f t="shared" si="28"/>
        <v>63.134772353799889</v>
      </c>
      <c r="AI95" s="6">
        <f t="shared" si="29"/>
        <v>121.71776864997732</v>
      </c>
      <c r="AJ95" s="6">
        <f t="shared" si="30"/>
        <v>116.32871310096851</v>
      </c>
      <c r="AL95">
        <f>AVERAGE(L96:L99)</f>
        <v>1047.9834710743798</v>
      </c>
      <c r="AM95">
        <f>AVERAGE(M96:M99)</f>
        <v>17.75</v>
      </c>
      <c r="AN95">
        <f>AVERAGE(P96:P99)</f>
        <v>21.155000000000001</v>
      </c>
      <c r="AO95">
        <f>AVERAGE(Q96:Q99)</f>
        <v>30.114999999999998</v>
      </c>
      <c r="AP95">
        <f>AVERAGE(R96:R99)</f>
        <v>48.867499999999993</v>
      </c>
      <c r="AQ95">
        <f>AVERAGE(AI96:AI99)</f>
        <v>117.09593089948254</v>
      </c>
      <c r="AR95">
        <f>AVERAGE(AJ96:AJ99)</f>
        <v>115.12462958870309</v>
      </c>
    </row>
    <row r="96" spans="1:44" x14ac:dyDescent="0.2">
      <c r="A96" s="2">
        <v>38559</v>
      </c>
      <c r="B96" s="3">
        <v>0.15493055555555554</v>
      </c>
      <c r="C96" s="4" t="s">
        <v>41</v>
      </c>
      <c r="D96" s="4" t="s">
        <v>117</v>
      </c>
      <c r="E96" s="4"/>
      <c r="F96" s="4">
        <v>2</v>
      </c>
      <c r="G96" s="4" t="s">
        <v>2</v>
      </c>
      <c r="H96" s="4" t="s">
        <v>145</v>
      </c>
      <c r="I96" s="4">
        <v>2</v>
      </c>
      <c r="J96" s="1">
        <v>44782</v>
      </c>
      <c r="K96">
        <v>28.7</v>
      </c>
      <c r="L96">
        <f t="shared" si="31"/>
        <v>1066.5647382920108</v>
      </c>
      <c r="M96">
        <v>18</v>
      </c>
      <c r="N96" t="s">
        <v>15</v>
      </c>
      <c r="O96" s="4">
        <v>94.6</v>
      </c>
      <c r="P96" s="4">
        <v>22.58</v>
      </c>
      <c r="Q96" s="4">
        <v>28.69</v>
      </c>
      <c r="R96" s="4">
        <v>48.13</v>
      </c>
      <c r="S96" s="4">
        <v>41.4</v>
      </c>
      <c r="T96" s="4">
        <v>3.36</v>
      </c>
      <c r="U96" s="4">
        <v>1.26</v>
      </c>
      <c r="V96" s="4">
        <f t="shared" si="16"/>
        <v>23.868921775898517</v>
      </c>
      <c r="W96" s="4">
        <f t="shared" si="17"/>
        <v>30.327695560253705</v>
      </c>
      <c r="X96" s="4">
        <f t="shared" si="18"/>
        <v>50.877378435517976</v>
      </c>
      <c r="Y96" s="4">
        <f t="shared" si="19"/>
        <v>43.763213530655392</v>
      </c>
      <c r="Z96" s="4">
        <f t="shared" si="20"/>
        <v>3.5517970401691334</v>
      </c>
      <c r="AA96" s="4">
        <f t="shared" si="21"/>
        <v>1.3319238900634249</v>
      </c>
      <c r="AB96" s="6">
        <f t="shared" si="22"/>
        <v>0.33192389006342493</v>
      </c>
      <c r="AC96" s="6">
        <f t="shared" si="23"/>
        <v>47.315961945031717</v>
      </c>
      <c r="AD96" s="6">
        <f t="shared" si="24"/>
        <v>65.274725158562376</v>
      </c>
      <c r="AE96" s="6">
        <f t="shared" si="25"/>
        <v>2.3586120922501554</v>
      </c>
      <c r="AF96" s="6">
        <f t="shared" si="26"/>
        <v>27.483192389006341</v>
      </c>
      <c r="AG96" s="6">
        <f t="shared" si="27"/>
        <v>51.758773784355185</v>
      </c>
      <c r="AH96" s="6">
        <f t="shared" si="28"/>
        <v>62.914076083341897</v>
      </c>
      <c r="AI96" s="6">
        <f t="shared" si="29"/>
        <v>120.64219562838738</v>
      </c>
      <c r="AJ96" s="6">
        <f t="shared" si="30"/>
        <v>119.34709773433384</v>
      </c>
    </row>
    <row r="97" spans="1:44" x14ac:dyDescent="0.2">
      <c r="A97" s="2">
        <v>38559</v>
      </c>
      <c r="B97" s="3">
        <v>0.15442129629629631</v>
      </c>
      <c r="C97" s="4" t="s">
        <v>41</v>
      </c>
      <c r="D97" s="4" t="s">
        <v>116</v>
      </c>
      <c r="E97" s="4"/>
      <c r="F97" s="4">
        <v>3</v>
      </c>
      <c r="G97" s="4" t="s">
        <v>2</v>
      </c>
      <c r="H97" s="4" t="s">
        <v>145</v>
      </c>
      <c r="I97" s="4">
        <v>2</v>
      </c>
      <c r="J97" s="1">
        <v>44782</v>
      </c>
      <c r="K97">
        <v>33.9</v>
      </c>
      <c r="L97">
        <f t="shared" si="31"/>
        <v>1259.8099173553719</v>
      </c>
      <c r="M97">
        <v>19</v>
      </c>
      <c r="N97" t="s">
        <v>15</v>
      </c>
      <c r="O97" s="4">
        <v>94.42</v>
      </c>
      <c r="P97" s="4">
        <v>23.58</v>
      </c>
      <c r="Q97" s="4">
        <v>27.52</v>
      </c>
      <c r="R97" s="4">
        <v>47.93</v>
      </c>
      <c r="S97" s="4">
        <v>39.770000000000003</v>
      </c>
      <c r="T97" s="4">
        <v>3.32</v>
      </c>
      <c r="U97" s="4">
        <v>1.42</v>
      </c>
      <c r="V97" s="4">
        <f t="shared" si="16"/>
        <v>24.973522558779919</v>
      </c>
      <c r="W97" s="4">
        <f t="shared" si="17"/>
        <v>29.1463672950646</v>
      </c>
      <c r="X97" s="4">
        <f t="shared" si="18"/>
        <v>50.762550307138319</v>
      </c>
      <c r="Y97" s="4">
        <f t="shared" si="19"/>
        <v>42.120313492904046</v>
      </c>
      <c r="Z97" s="4">
        <f t="shared" si="20"/>
        <v>3.516204194026689</v>
      </c>
      <c r="AA97" s="4">
        <f t="shared" si="21"/>
        <v>1.5039186613005719</v>
      </c>
      <c r="AB97" s="6">
        <f t="shared" si="22"/>
        <v>0.50391866130057195</v>
      </c>
      <c r="AC97" s="6">
        <f t="shared" si="23"/>
        <v>47.209171785638638</v>
      </c>
      <c r="AD97" s="6">
        <f t="shared" si="24"/>
        <v>66.194979877144675</v>
      </c>
      <c r="AE97" s="6">
        <f t="shared" si="25"/>
        <v>2.3639474233256834</v>
      </c>
      <c r="AF97" s="6">
        <f t="shared" si="26"/>
        <v>26.313386994280872</v>
      </c>
      <c r="AG97" s="6">
        <f t="shared" si="27"/>
        <v>50.667888159288289</v>
      </c>
      <c r="AH97" s="6">
        <f t="shared" si="28"/>
        <v>62.533776720095943</v>
      </c>
      <c r="AI97" s="6">
        <f t="shared" si="29"/>
        <v>120.18419540511741</v>
      </c>
      <c r="AJ97" s="6">
        <f t="shared" si="30"/>
        <v>121.30345125400899</v>
      </c>
    </row>
    <row r="98" spans="1:44" x14ac:dyDescent="0.2">
      <c r="A98" s="2">
        <v>38559</v>
      </c>
      <c r="B98" s="3">
        <v>0.15386574074074075</v>
      </c>
      <c r="C98" s="4" t="s">
        <v>41</v>
      </c>
      <c r="D98" s="4" t="s">
        <v>115</v>
      </c>
      <c r="E98" s="4"/>
      <c r="F98" s="4">
        <v>4</v>
      </c>
      <c r="G98" s="4" t="s">
        <v>2</v>
      </c>
      <c r="H98" s="4" t="s">
        <v>145</v>
      </c>
      <c r="I98" s="4">
        <v>2</v>
      </c>
      <c r="J98" s="1">
        <v>44782</v>
      </c>
      <c r="K98">
        <v>36.200000000000003</v>
      </c>
      <c r="L98">
        <f t="shared" si="31"/>
        <v>1345.2837465564737</v>
      </c>
      <c r="M98">
        <v>18</v>
      </c>
      <c r="N98" t="s">
        <v>15</v>
      </c>
      <c r="O98" s="4">
        <v>94.35</v>
      </c>
      <c r="P98" s="4">
        <v>19.11</v>
      </c>
      <c r="Q98" s="4">
        <v>32.86</v>
      </c>
      <c r="R98" s="4">
        <v>51.58</v>
      </c>
      <c r="S98" s="4">
        <v>40.18</v>
      </c>
      <c r="T98" s="4">
        <v>3.31</v>
      </c>
      <c r="U98" s="4">
        <v>0.98</v>
      </c>
      <c r="V98" s="4">
        <f t="shared" si="16"/>
        <v>20.254372019077902</v>
      </c>
      <c r="W98" s="4">
        <f t="shared" si="17"/>
        <v>34.827768945416004</v>
      </c>
      <c r="X98" s="4">
        <f t="shared" si="18"/>
        <v>54.668786433492322</v>
      </c>
      <c r="Y98" s="4">
        <f t="shared" si="19"/>
        <v>42.586115527292002</v>
      </c>
      <c r="Z98" s="4">
        <f t="shared" si="20"/>
        <v>3.5082140964493904</v>
      </c>
      <c r="AA98" s="4">
        <f t="shared" si="21"/>
        <v>1.0386857445680975</v>
      </c>
      <c r="AB98" s="6">
        <f t="shared" si="22"/>
        <v>3.868574456809748E-2</v>
      </c>
      <c r="AC98" s="6">
        <f t="shared" si="23"/>
        <v>50.841971383147865</v>
      </c>
      <c r="AD98" s="6">
        <f t="shared" si="24"/>
        <v>61.769167991520938</v>
      </c>
      <c r="AE98" s="6">
        <f t="shared" si="25"/>
        <v>2.1950368359829389</v>
      </c>
      <c r="AF98" s="6">
        <f t="shared" si="26"/>
        <v>27.864970853206135</v>
      </c>
      <c r="AG98" s="6">
        <f t="shared" si="27"/>
        <v>50.977180710121885</v>
      </c>
      <c r="AH98" s="6">
        <f t="shared" si="28"/>
        <v>60.931210358835401</v>
      </c>
      <c r="AI98" s="6">
        <f t="shared" si="29"/>
        <v>108.73678959241376</v>
      </c>
      <c r="AJ98" s="6">
        <f t="shared" si="30"/>
        <v>105.10511555767965</v>
      </c>
    </row>
    <row r="99" spans="1:44" x14ac:dyDescent="0.2">
      <c r="A99" s="2">
        <v>38559</v>
      </c>
      <c r="B99" s="3">
        <v>0.15101851851851852</v>
      </c>
      <c r="C99" s="4" t="s">
        <v>41</v>
      </c>
      <c r="D99" s="4" t="s">
        <v>110</v>
      </c>
      <c r="E99" s="4"/>
      <c r="F99" s="4">
        <v>1</v>
      </c>
      <c r="G99" s="4" t="s">
        <v>4</v>
      </c>
      <c r="H99" s="4" t="s">
        <v>145</v>
      </c>
      <c r="I99" s="4">
        <v>2</v>
      </c>
      <c r="J99" s="1">
        <v>44782</v>
      </c>
      <c r="K99">
        <v>14</v>
      </c>
      <c r="L99">
        <f t="shared" si="31"/>
        <v>520.27548209366387</v>
      </c>
      <c r="M99">
        <v>16</v>
      </c>
      <c r="N99" t="s">
        <v>15</v>
      </c>
      <c r="O99" s="4">
        <v>93.87</v>
      </c>
      <c r="P99" s="4">
        <v>19.350000000000001</v>
      </c>
      <c r="Q99" s="4">
        <v>31.39</v>
      </c>
      <c r="R99" s="4">
        <v>47.83</v>
      </c>
      <c r="S99" s="4">
        <v>38.049999999999997</v>
      </c>
      <c r="T99" s="4">
        <v>4.0199999999999996</v>
      </c>
      <c r="U99" s="4">
        <v>1.1200000000000001</v>
      </c>
      <c r="V99" s="4">
        <f t="shared" si="16"/>
        <v>20.613614573346119</v>
      </c>
      <c r="W99" s="4">
        <f t="shared" si="17"/>
        <v>33.439863641205925</v>
      </c>
      <c r="X99" s="4">
        <f t="shared" si="18"/>
        <v>50.953446255459681</v>
      </c>
      <c r="Y99" s="4">
        <f t="shared" si="19"/>
        <v>40.534782145520396</v>
      </c>
      <c r="Z99" s="4">
        <f t="shared" si="20"/>
        <v>4.2825183764781078</v>
      </c>
      <c r="AA99" s="4">
        <f t="shared" si="21"/>
        <v>1.1931394481730053</v>
      </c>
      <c r="AB99" s="6">
        <f t="shared" si="22"/>
        <v>0.19313944817300532</v>
      </c>
      <c r="AC99" s="6">
        <f t="shared" si="23"/>
        <v>47.386705017577505</v>
      </c>
      <c r="AD99" s="6">
        <f t="shared" si="24"/>
        <v>62.850346223500594</v>
      </c>
      <c r="AE99" s="6">
        <f t="shared" si="25"/>
        <v>2.3550909471043275</v>
      </c>
      <c r="AF99" s="6">
        <f t="shared" si="26"/>
        <v>30.806540960903369</v>
      </c>
      <c r="AG99" s="6">
        <f t="shared" si="27"/>
        <v>49.615095344625544</v>
      </c>
      <c r="AH99" s="6">
        <f t="shared" si="28"/>
        <v>62.056740541281542</v>
      </c>
      <c r="AI99" s="6">
        <f t="shared" si="29"/>
        <v>118.82054297201159</v>
      </c>
      <c r="AJ99" s="6">
        <f t="shared" si="30"/>
        <v>114.74285380878985</v>
      </c>
      <c r="AL99">
        <f>AVERAGE(L100:L103)</f>
        <v>898.09458218549128</v>
      </c>
      <c r="AM99">
        <f>AVERAGE(M100:M103)</f>
        <v>17.333333333333332</v>
      </c>
      <c r="AN99">
        <f>AVERAGE(P100:P103)</f>
        <v>22.896666666666665</v>
      </c>
      <c r="AO99">
        <f>AVERAGE(Q100:Q103)</f>
        <v>28.783333333333331</v>
      </c>
      <c r="AP99">
        <f>AVERAGE(R100:R103)</f>
        <v>46.183333333333337</v>
      </c>
      <c r="AQ99">
        <f>AVERAGE(AI100:AI103)</f>
        <v>126.45402211917428</v>
      </c>
      <c r="AR99">
        <f>AVERAGE(AJ100:AJ103)</f>
        <v>124.12617806712031</v>
      </c>
    </row>
    <row r="100" spans="1:44" x14ac:dyDescent="0.2">
      <c r="A100" s="2">
        <v>38559</v>
      </c>
      <c r="B100" s="3">
        <v>0.15049768518518519</v>
      </c>
      <c r="C100" s="4" t="s">
        <v>41</v>
      </c>
      <c r="D100" s="4" t="s">
        <v>109</v>
      </c>
      <c r="E100" s="4"/>
      <c r="F100" s="4">
        <v>2</v>
      </c>
      <c r="G100" s="4" t="s">
        <v>4</v>
      </c>
      <c r="H100" s="4" t="s">
        <v>145</v>
      </c>
      <c r="I100" s="4">
        <v>2</v>
      </c>
      <c r="J100" s="1">
        <v>44782</v>
      </c>
      <c r="K100">
        <v>31.5</v>
      </c>
      <c r="L100">
        <f t="shared" si="31"/>
        <v>1170.6198347107438</v>
      </c>
      <c r="M100">
        <v>17</v>
      </c>
      <c r="N100" t="s">
        <v>15</v>
      </c>
      <c r="O100" s="4">
        <v>94.61</v>
      </c>
      <c r="P100" s="4">
        <v>22.83</v>
      </c>
      <c r="Q100" s="4">
        <v>30.88</v>
      </c>
      <c r="R100" s="4">
        <v>48.08</v>
      </c>
      <c r="S100" s="4">
        <v>41.76</v>
      </c>
      <c r="T100" s="4">
        <v>3.34</v>
      </c>
      <c r="U100" s="4">
        <v>1.2</v>
      </c>
      <c r="V100" s="4">
        <f t="shared" si="16"/>
        <v>24.1306415812282</v>
      </c>
      <c r="W100" s="4">
        <f t="shared" si="17"/>
        <v>32.639255892611772</v>
      </c>
      <c r="X100" s="4">
        <f t="shared" si="18"/>
        <v>50.819152309481034</v>
      </c>
      <c r="Y100" s="4">
        <f t="shared" si="19"/>
        <v>44.139097347003485</v>
      </c>
      <c r="Z100" s="4">
        <f t="shared" si="20"/>
        <v>3.5302822111827501</v>
      </c>
      <c r="AA100" s="4">
        <f t="shared" si="21"/>
        <v>1.2683648662932037</v>
      </c>
      <c r="AB100" s="6">
        <f t="shared" si="22"/>
        <v>0.26836486629320366</v>
      </c>
      <c r="AC100" s="6">
        <f t="shared" si="23"/>
        <v>47.26181164781736</v>
      </c>
      <c r="AD100" s="6">
        <f t="shared" si="24"/>
        <v>63.47401965965544</v>
      </c>
      <c r="AE100" s="6">
        <f t="shared" si="25"/>
        <v>2.3613144758735438</v>
      </c>
      <c r="AF100" s="6">
        <f t="shared" si="26"/>
        <v>27.339181904661235</v>
      </c>
      <c r="AG100" s="6">
        <f t="shared" si="27"/>
        <v>52.008360638410316</v>
      </c>
      <c r="AH100" s="6">
        <f t="shared" si="28"/>
        <v>62.951856208964529</v>
      </c>
      <c r="AI100" s="6">
        <f t="shared" si="29"/>
        <v>120.85295069051853</v>
      </c>
      <c r="AJ100" s="6">
        <f t="shared" si="30"/>
        <v>116.18769105753975</v>
      </c>
    </row>
    <row r="101" spans="1:44" x14ac:dyDescent="0.2">
      <c r="A101" s="2">
        <v>38559</v>
      </c>
      <c r="B101" s="3">
        <v>0.14927083333333332</v>
      </c>
      <c r="C101" s="4" t="s">
        <v>41</v>
      </c>
      <c r="D101" s="4" t="s">
        <v>108</v>
      </c>
      <c r="E101" s="4"/>
      <c r="F101" s="4">
        <v>3</v>
      </c>
      <c r="G101" s="4" t="s">
        <v>4</v>
      </c>
      <c r="H101" s="4" t="s">
        <v>145</v>
      </c>
      <c r="I101" s="4">
        <v>2</v>
      </c>
      <c r="J101" s="1">
        <v>44782</v>
      </c>
      <c r="K101">
        <v>18.2</v>
      </c>
      <c r="L101">
        <f t="shared" si="31"/>
        <v>676.35812672176303</v>
      </c>
      <c r="M101">
        <v>16</v>
      </c>
      <c r="N101" t="s">
        <v>15</v>
      </c>
      <c r="O101" s="4">
        <v>94.27</v>
      </c>
      <c r="P101" s="4">
        <v>22.65</v>
      </c>
      <c r="Q101" s="4">
        <v>28.07</v>
      </c>
      <c r="R101" s="4">
        <v>46.28</v>
      </c>
      <c r="S101" s="4">
        <v>39.44</v>
      </c>
      <c r="T101" s="4">
        <v>3.41</v>
      </c>
      <c r="U101" s="4">
        <v>1.44</v>
      </c>
      <c r="V101" s="4">
        <f t="shared" si="16"/>
        <v>24.026731728015275</v>
      </c>
      <c r="W101" s="4">
        <f t="shared" si="17"/>
        <v>29.776174817014962</v>
      </c>
      <c r="X101" s="4">
        <f t="shared" si="18"/>
        <v>49.093030656624592</v>
      </c>
      <c r="Y101" s="4">
        <f t="shared" si="19"/>
        <v>41.837275909621304</v>
      </c>
      <c r="Z101" s="4">
        <f t="shared" si="20"/>
        <v>3.6172695449241545</v>
      </c>
      <c r="AA101" s="4">
        <f t="shared" si="21"/>
        <v>1.5275273151585871</v>
      </c>
      <c r="AB101" s="6">
        <f t="shared" si="22"/>
        <v>0.52752731515858708</v>
      </c>
      <c r="AC101" s="6">
        <f t="shared" si="23"/>
        <v>45.656518510660874</v>
      </c>
      <c r="AD101" s="6">
        <f t="shared" si="24"/>
        <v>65.704359817545352</v>
      </c>
      <c r="AE101" s="6">
        <f t="shared" si="25"/>
        <v>2.4443388072601553</v>
      </c>
      <c r="AF101" s="6">
        <f t="shared" si="26"/>
        <v>28.789222446165265</v>
      </c>
      <c r="AG101" s="6">
        <f t="shared" si="27"/>
        <v>50.479951203988549</v>
      </c>
      <c r="AH101" s="6">
        <f t="shared" si="28"/>
        <v>63.315411231570465</v>
      </c>
      <c r="AI101" s="6">
        <f t="shared" si="29"/>
        <v>125.82464778127088</v>
      </c>
      <c r="AJ101" s="6">
        <f t="shared" si="30"/>
        <v>124.4990050451247</v>
      </c>
    </row>
    <row r="102" spans="1:44" x14ac:dyDescent="0.2">
      <c r="A102" s="2">
        <v>38559</v>
      </c>
      <c r="B102" s="3">
        <v>0.1487037037037037</v>
      </c>
      <c r="C102" s="4" t="s">
        <v>41</v>
      </c>
      <c r="D102" s="4" t="s">
        <v>107</v>
      </c>
      <c r="E102" s="4"/>
      <c r="F102" s="4">
        <v>4</v>
      </c>
      <c r="G102" s="4" t="s">
        <v>4</v>
      </c>
      <c r="H102" s="4" t="s">
        <v>145</v>
      </c>
      <c r="I102" s="4">
        <v>2</v>
      </c>
      <c r="J102" s="1">
        <v>44782</v>
      </c>
      <c r="K102">
        <v>22.8</v>
      </c>
      <c r="L102">
        <f t="shared" si="31"/>
        <v>847.30578512396698</v>
      </c>
      <c r="M102">
        <v>19</v>
      </c>
      <c r="N102" t="s">
        <v>15</v>
      </c>
      <c r="O102" s="4">
        <v>94.38</v>
      </c>
      <c r="P102" s="4">
        <v>23.21</v>
      </c>
      <c r="Q102" s="4">
        <v>27.4</v>
      </c>
      <c r="R102" s="4">
        <v>44.19</v>
      </c>
      <c r="S102" s="4">
        <v>36.770000000000003</v>
      </c>
      <c r="T102" s="4">
        <v>3.63</v>
      </c>
      <c r="U102" s="4">
        <v>1.64</v>
      </c>
      <c r="V102" s="4">
        <f t="shared" si="16"/>
        <v>24.592074592074596</v>
      </c>
      <c r="W102" s="4">
        <f t="shared" si="17"/>
        <v>29.031574486119943</v>
      </c>
      <c r="X102" s="4">
        <f t="shared" si="18"/>
        <v>46.82136045772409</v>
      </c>
      <c r="Y102" s="4">
        <f t="shared" si="19"/>
        <v>38.959525323161692</v>
      </c>
      <c r="Z102" s="4">
        <f t="shared" si="20"/>
        <v>3.8461538461538463</v>
      </c>
      <c r="AA102" s="4">
        <f t="shared" si="21"/>
        <v>1.7376562831108284</v>
      </c>
      <c r="AB102" s="6">
        <f t="shared" si="22"/>
        <v>0.73765628311082843</v>
      </c>
      <c r="AC102" s="6">
        <f t="shared" si="23"/>
        <v>43.543865225683405</v>
      </c>
      <c r="AD102" s="6">
        <f t="shared" si="24"/>
        <v>66.284403475312573</v>
      </c>
      <c r="AE102" s="6">
        <f t="shared" si="25"/>
        <v>2.5629327902240329</v>
      </c>
      <c r="AF102" s="6">
        <f t="shared" si="26"/>
        <v>30.126403899131169</v>
      </c>
      <c r="AG102" s="6">
        <f t="shared" si="27"/>
        <v>48.569124814579368</v>
      </c>
      <c r="AH102" s="6">
        <f t="shared" si="28"/>
        <v>63.677789804697227</v>
      </c>
      <c r="AI102" s="6">
        <f t="shared" si="29"/>
        <v>132.68446788573345</v>
      </c>
      <c r="AJ102" s="6">
        <f t="shared" si="30"/>
        <v>131.69183809869645</v>
      </c>
    </row>
  </sheetData>
  <sortState xmlns:xlrd2="http://schemas.microsoft.com/office/spreadsheetml/2017/richdata2" ref="A3:AB102">
    <sortCondition ref="I7:I102"/>
    <sortCondition ref="H7:H102"/>
    <sortCondition ref="G7:G102"/>
    <sortCondition ref="F7:F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poster stats</vt:lpstr>
      <vt:lpstr>redo forage 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Arthur Siller</cp:lastModifiedBy>
  <dcterms:created xsi:type="dcterms:W3CDTF">2022-08-12T17:26:00Z</dcterms:created>
  <dcterms:modified xsi:type="dcterms:W3CDTF">2023-10-26T09:39:31Z</dcterms:modified>
</cp:coreProperties>
</file>